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960" yWindow="315" windowWidth="28695" windowHeight="12540" activeTab="5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CumJuniorAwardsRefCol">'Cum Junior'!$L$6</definedName>
    <definedName name="CumJuniorClubCodeCol">'Cum Junior'!$C$6</definedName>
    <definedName name="CumJuniorFirstAnalCol">'Cum Junior'!$Q$6</definedName>
    <definedName name="CumJuniorFormulaTotal">'Cum Junior'!$J$2:$P$2</definedName>
    <definedName name="CumJuniorLastCol">'Cum Junior'!$V$6</definedName>
    <definedName name="CumJuniorNameCol">'Cum Junior'!$B$6</definedName>
    <definedName name="CumJuniorPositionCol">'Cum Junior'!$A$6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Junior'!$A$7:$J$32</definedName>
    <definedName name="CumJuniorU11G">'Cum Junior'!$A$34:$J$56</definedName>
    <definedName name="CumJuniorU13B">'Cum Junior'!$A$58:$J$69</definedName>
    <definedName name="CumJuniorU13G">'Cum Junior'!$A$71:$J$88</definedName>
    <definedName name="CumJuniorU15B">'Cum Junior'!$A$90:$J$101</definedName>
    <definedName name="CumJuniorU15G">'Cum Junior'!$A$103:$J$113</definedName>
    <definedName name="CumJuniorU17B">'Cum Junior'!$A$115:$J$117</definedName>
    <definedName name="CumJuniorU17G">'Cum Junior'!$A$119:$J$122</definedName>
    <definedName name="CumJuniorWeightedSortCol">'Cum Junior'!$P$6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FirstAnalCol">'Cum Men'!$R$6</definedName>
    <definedName name="CumMenFormulaTotal">'Cum Men'!$K$2:$Q$2</definedName>
    <definedName name="CumMenLastCol">'Cum Men'!$W$6</definedName>
    <definedName name="CumMenNameCol">'Cum Men'!$C$6</definedName>
    <definedName name="CumMenPositionCol">'Cum Men'!$A$6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Men'!$Q$6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FirstAnalCol">'cum Women'!$R$6</definedName>
    <definedName name="CumWomenFormulaTotal">'cum Women'!$K$2:$Q$2</definedName>
    <definedName name="CumWomenLastCol">'cum Women'!$W$6</definedName>
    <definedName name="CumWomenNameCol">'cum Women'!$C$6</definedName>
    <definedName name="CumWomenPositionCol">'cum Women'!$A$6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Women'!$Q$6</definedName>
    <definedName name="Men_40">'Cum Men'!$A$96:$K$157</definedName>
    <definedName name="Men_45">'Cum Men'!$A$159:$K$213</definedName>
    <definedName name="Men_50">'Cum Men'!$A$215:$K$286</definedName>
    <definedName name="Men_55">'Cum Men'!$A$288:$K$334</definedName>
    <definedName name="Men_60">'Cum Men'!$A$336:$K$377</definedName>
    <definedName name="Men_65">'Cum Men'!$A$379:$K$393</definedName>
    <definedName name="Men_70">'Cum Men'!$A$395:$K$410</definedName>
    <definedName name="_xlnm.Print_Area" localSheetId="5">'Cum Junior'!$A$7:$J$121</definedName>
    <definedName name="_xlnm.Print_Area" localSheetId="1">'Cum Men'!$A$7:$L$410</definedName>
    <definedName name="_xlnm.Print_Area" localSheetId="2">'cum Women'!$A$7:$L$289</definedName>
    <definedName name="_xlnm.Print_Area" localSheetId="4">'Results Junior'!$A$13:$G$67</definedName>
    <definedName name="_xlnm.Print_Area" localSheetId="3">'Team Results'!$A$18:$AK$77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Men'!$A$7:$K$94</definedName>
    <definedName name="SeniorWomen">'cum Women'!$A$7:$K$65</definedName>
    <definedName name="TeamFormula1">'Team Results'!$B$1:$AK$1</definedName>
    <definedName name="TeamPointsByRace1">'Team Results'!$B$83:$S$89</definedName>
    <definedName name="TeamPointsByRace2">'Team Results'!$U$83:$AL$89</definedName>
    <definedName name="TeamResultFinalPositionRow">'Team Results'!$A$56</definedName>
    <definedName name="TeamResultFinalTotalRow">'Team Results'!$A$55</definedName>
    <definedName name="TeamResultPositionRow">'Team Results'!$A$44</definedName>
    <definedName name="TeamResultPrevPositionRow">'Team Results'!$A$54</definedName>
    <definedName name="TeamResultsClubs">'Team Results'!$B$3:$S$3</definedName>
    <definedName name="TeamResultsFigs">'Team Results'!$B$21:$S$41</definedName>
    <definedName name="TeamResultsFigs2">'Team Results'!$B$46:$S$53</definedName>
    <definedName name="TeamResultsHeaderRow">'Team Results'!$A$20</definedName>
    <definedName name="TeamResultsPreviousRaceHeader">'Team Results'!$A$105</definedName>
    <definedName name="TeamResultsTable">'Team Results'!$A$18:$AL$59</definedName>
    <definedName name="TeamResultsTotalRow">'Team Results'!$A$42</definedName>
    <definedName name="ToFile1">'Team Results'!$A$17</definedName>
    <definedName name="ToFile2">'Team Results'!$T$17</definedName>
    <definedName name="ToFile3">'Cum Men'!$D$5</definedName>
    <definedName name="ToFile4">'cum Women'!$D$5</definedName>
    <definedName name="ToFile6">'Team Results'!$R$18</definedName>
    <definedName name="ToFile7">'Team Results'!$AK$18</definedName>
    <definedName name="Women40">'cum Women'!$A$67:$K$107</definedName>
    <definedName name="Women45">'cum Women'!$A$109:$K$158</definedName>
    <definedName name="Women50">'cum Women'!$A$160:$K$202</definedName>
    <definedName name="Women55">'cum Women'!$A$204:$K$243</definedName>
    <definedName name="Women60">'cum Women'!$A$245:$K$266</definedName>
    <definedName name="Women65">'cum Women'!$A$268:$K$280</definedName>
    <definedName name="Women70">'cum Women'!$A$282:$K$289</definedName>
  </definedNames>
  <calcPr calcId="124519"/>
</workbook>
</file>

<file path=xl/calcChain.xml><?xml version="1.0" encoding="utf-8"?>
<calcChain xmlns="http://schemas.openxmlformats.org/spreadsheetml/2006/main">
  <c r="N121" i="9"/>
  <c r="J121"/>
  <c r="M121" s="1"/>
  <c r="P121" s="1"/>
  <c r="N120"/>
  <c r="O120" s="1"/>
  <c r="J120"/>
  <c r="M120" s="1"/>
  <c r="P120" s="1"/>
  <c r="N116"/>
  <c r="O116" s="1"/>
  <c r="J116"/>
  <c r="M116" s="1"/>
  <c r="P116" s="1"/>
  <c r="N112"/>
  <c r="J112"/>
  <c r="M112" s="1"/>
  <c r="P112" s="1"/>
  <c r="N111"/>
  <c r="J111"/>
  <c r="M111" s="1"/>
  <c r="P111" s="1"/>
  <c r="N110"/>
  <c r="O110" s="1"/>
  <c r="M110"/>
  <c r="P110" s="1"/>
  <c r="J110"/>
  <c r="N109"/>
  <c r="M109"/>
  <c r="P109" s="1"/>
  <c r="J109"/>
  <c r="N108"/>
  <c r="J108"/>
  <c r="M108" s="1"/>
  <c r="P108" s="1"/>
  <c r="N107"/>
  <c r="J107"/>
  <c r="M107" s="1"/>
  <c r="P107" s="1"/>
  <c r="N106"/>
  <c r="O106" s="1"/>
  <c r="J106"/>
  <c r="M106" s="1"/>
  <c r="P106" s="1"/>
  <c r="N105"/>
  <c r="J105"/>
  <c r="M105" s="1"/>
  <c r="P105" s="1"/>
  <c r="N104"/>
  <c r="J104"/>
  <c r="M104" s="1"/>
  <c r="P104" s="1"/>
  <c r="N100"/>
  <c r="O100" s="1"/>
  <c r="J100"/>
  <c r="M100" s="1"/>
  <c r="P100" s="1"/>
  <c r="N99"/>
  <c r="O99" s="1"/>
  <c r="M99"/>
  <c r="P99" s="1"/>
  <c r="J99"/>
  <c r="N98"/>
  <c r="M98"/>
  <c r="P98" s="1"/>
  <c r="J98"/>
  <c r="N97"/>
  <c r="J97"/>
  <c r="M97" s="1"/>
  <c r="P97" s="1"/>
  <c r="N96"/>
  <c r="J96"/>
  <c r="M96" s="1"/>
  <c r="P96" s="1"/>
  <c r="N95"/>
  <c r="J95"/>
  <c r="M95" s="1"/>
  <c r="P95" s="1"/>
  <c r="N94"/>
  <c r="J94"/>
  <c r="M94" s="1"/>
  <c r="P94" s="1"/>
  <c r="N93"/>
  <c r="O93" s="1"/>
  <c r="J93"/>
  <c r="M93" s="1"/>
  <c r="P93" s="1"/>
  <c r="N92"/>
  <c r="O92" s="1"/>
  <c r="J92"/>
  <c r="M92" s="1"/>
  <c r="P92" s="1"/>
  <c r="N91"/>
  <c r="M91"/>
  <c r="P91" s="1"/>
  <c r="J91"/>
  <c r="N87"/>
  <c r="M87"/>
  <c r="P87" s="1"/>
  <c r="J87"/>
  <c r="P86"/>
  <c r="N86"/>
  <c r="M86"/>
  <c r="J86"/>
  <c r="N85"/>
  <c r="M85"/>
  <c r="P85" s="1"/>
  <c r="J85"/>
  <c r="N84"/>
  <c r="J84"/>
  <c r="M84" s="1"/>
  <c r="P84" s="1"/>
  <c r="N83"/>
  <c r="J83"/>
  <c r="M83" s="1"/>
  <c r="P83" s="1"/>
  <c r="N82"/>
  <c r="J82"/>
  <c r="M82" s="1"/>
  <c r="P82" s="1"/>
  <c r="N81"/>
  <c r="J81"/>
  <c r="M81" s="1"/>
  <c r="P81" s="1"/>
  <c r="N80"/>
  <c r="M80"/>
  <c r="P80" s="1"/>
  <c r="J80"/>
  <c r="N79"/>
  <c r="M79"/>
  <c r="P79" s="1"/>
  <c r="J79"/>
  <c r="P78"/>
  <c r="N78"/>
  <c r="M78"/>
  <c r="J78"/>
  <c r="N77"/>
  <c r="M77"/>
  <c r="P77" s="1"/>
  <c r="J77"/>
  <c r="N76"/>
  <c r="J76"/>
  <c r="M76" s="1"/>
  <c r="P76" s="1"/>
  <c r="N75"/>
  <c r="J75"/>
  <c r="M75" s="1"/>
  <c r="P75" s="1"/>
  <c r="N74"/>
  <c r="O74" s="1"/>
  <c r="J74"/>
  <c r="M74" s="1"/>
  <c r="P74" s="1"/>
  <c r="N73"/>
  <c r="J73"/>
  <c r="M73" s="1"/>
  <c r="P73" s="1"/>
  <c r="N72"/>
  <c r="M72"/>
  <c r="P72" s="1"/>
  <c r="J72"/>
  <c r="N68"/>
  <c r="M68"/>
  <c r="P68" s="1"/>
  <c r="J68"/>
  <c r="P67"/>
  <c r="N67"/>
  <c r="M67"/>
  <c r="J67"/>
  <c r="N66"/>
  <c r="M66"/>
  <c r="P66" s="1"/>
  <c r="J66"/>
  <c r="N65"/>
  <c r="J65"/>
  <c r="M65" s="1"/>
  <c r="P65" s="1"/>
  <c r="N64"/>
  <c r="J64"/>
  <c r="M64" s="1"/>
  <c r="P64" s="1"/>
  <c r="N63"/>
  <c r="J63"/>
  <c r="M63" s="1"/>
  <c r="P63" s="1"/>
  <c r="N62"/>
  <c r="J62"/>
  <c r="M62" s="1"/>
  <c r="P62" s="1"/>
  <c r="N61"/>
  <c r="M61"/>
  <c r="P61" s="1"/>
  <c r="J61"/>
  <c r="N60"/>
  <c r="M60"/>
  <c r="P60" s="1"/>
  <c r="J60"/>
  <c r="P59"/>
  <c r="N59"/>
  <c r="M59"/>
  <c r="J59"/>
  <c r="N55"/>
  <c r="M55"/>
  <c r="P55" s="1"/>
  <c r="J55"/>
  <c r="N54"/>
  <c r="J54"/>
  <c r="M54" s="1"/>
  <c r="P54" s="1"/>
  <c r="N53"/>
  <c r="J53"/>
  <c r="M53" s="1"/>
  <c r="P53" s="1"/>
  <c r="N52"/>
  <c r="J52"/>
  <c r="M52" s="1"/>
  <c r="P52" s="1"/>
  <c r="N51"/>
  <c r="J51"/>
  <c r="M51" s="1"/>
  <c r="P51" s="1"/>
  <c r="N50"/>
  <c r="O50" s="1"/>
  <c r="M50"/>
  <c r="P50" s="1"/>
  <c r="J50"/>
  <c r="N49"/>
  <c r="J49"/>
  <c r="M49" s="1"/>
  <c r="P49" s="1"/>
  <c r="N48"/>
  <c r="J48"/>
  <c r="M48" s="1"/>
  <c r="P48" s="1"/>
  <c r="N47"/>
  <c r="M47"/>
  <c r="P47" s="1"/>
  <c r="J47"/>
  <c r="N46"/>
  <c r="O46" s="1"/>
  <c r="J46"/>
  <c r="M46" s="1"/>
  <c r="P46" s="1"/>
  <c r="N45"/>
  <c r="J45"/>
  <c r="M45" s="1"/>
  <c r="P45" s="1"/>
  <c r="N44"/>
  <c r="J44"/>
  <c r="M44" s="1"/>
  <c r="P44" s="1"/>
  <c r="N43"/>
  <c r="O43" s="1"/>
  <c r="J43"/>
  <c r="M43" s="1"/>
  <c r="P43" s="1"/>
  <c r="N42"/>
  <c r="O42" s="1"/>
  <c r="M42"/>
  <c r="P42" s="1"/>
  <c r="J42"/>
  <c r="N41"/>
  <c r="J41"/>
  <c r="M41" s="1"/>
  <c r="P41" s="1"/>
  <c r="N40"/>
  <c r="J40"/>
  <c r="M40" s="1"/>
  <c r="P40" s="1"/>
  <c r="N39"/>
  <c r="M39"/>
  <c r="P39" s="1"/>
  <c r="J39"/>
  <c r="N38"/>
  <c r="J38"/>
  <c r="M38" s="1"/>
  <c r="P38" s="1"/>
  <c r="N37"/>
  <c r="J37"/>
  <c r="M37" s="1"/>
  <c r="P37" s="1"/>
  <c r="N36"/>
  <c r="O36" s="1"/>
  <c r="J36"/>
  <c r="M36" s="1"/>
  <c r="P36" s="1"/>
  <c r="N35"/>
  <c r="O35" s="1"/>
  <c r="J35"/>
  <c r="M35" s="1"/>
  <c r="P35" s="1"/>
  <c r="N31"/>
  <c r="J31"/>
  <c r="M31" s="1"/>
  <c r="P31" s="1"/>
  <c r="N30"/>
  <c r="O30" s="1"/>
  <c r="M30"/>
  <c r="P30" s="1"/>
  <c r="J30"/>
  <c r="N29"/>
  <c r="J29"/>
  <c r="M29" s="1"/>
  <c r="P29" s="1"/>
  <c r="N28"/>
  <c r="M28"/>
  <c r="P28" s="1"/>
  <c r="J28"/>
  <c r="N27"/>
  <c r="J27"/>
  <c r="M27" s="1"/>
  <c r="P27" s="1"/>
  <c r="N26"/>
  <c r="J26"/>
  <c r="M26" s="1"/>
  <c r="P26" s="1"/>
  <c r="N25"/>
  <c r="J25"/>
  <c r="M25" s="1"/>
  <c r="P25" s="1"/>
  <c r="N24"/>
  <c r="J24"/>
  <c r="M24" s="1"/>
  <c r="P24" s="1"/>
  <c r="N23"/>
  <c r="M23"/>
  <c r="P23" s="1"/>
  <c r="J23"/>
  <c r="N22"/>
  <c r="J22"/>
  <c r="M22" s="1"/>
  <c r="P22" s="1"/>
  <c r="N21"/>
  <c r="J21"/>
  <c r="M21" s="1"/>
  <c r="P21" s="1"/>
  <c r="N20"/>
  <c r="O20" s="1"/>
  <c r="J20"/>
  <c r="M20" s="1"/>
  <c r="P20" s="1"/>
  <c r="N19"/>
  <c r="J19"/>
  <c r="M19" s="1"/>
  <c r="P19" s="1"/>
  <c r="N18"/>
  <c r="J18"/>
  <c r="M18" s="1"/>
  <c r="P18" s="1"/>
  <c r="N17"/>
  <c r="O17" s="1"/>
  <c r="J17"/>
  <c r="M17" s="1"/>
  <c r="P17" s="1"/>
  <c r="N16"/>
  <c r="J16"/>
  <c r="M16" s="1"/>
  <c r="P16" s="1"/>
  <c r="N15"/>
  <c r="J15"/>
  <c r="M15" s="1"/>
  <c r="P15" s="1"/>
  <c r="N14"/>
  <c r="J14"/>
  <c r="M14" s="1"/>
  <c r="P14" s="1"/>
  <c r="N13"/>
  <c r="J13"/>
  <c r="M13" s="1"/>
  <c r="P13" s="1"/>
  <c r="N12"/>
  <c r="J12"/>
  <c r="M12" s="1"/>
  <c r="P12" s="1"/>
  <c r="N11"/>
  <c r="O11" s="1"/>
  <c r="J11"/>
  <c r="M11" s="1"/>
  <c r="P11" s="1"/>
  <c r="O10"/>
  <c r="N10"/>
  <c r="J10"/>
  <c r="M10" s="1"/>
  <c r="P10" s="1"/>
  <c r="N9"/>
  <c r="J9"/>
  <c r="M9" s="1"/>
  <c r="P9" s="1"/>
  <c r="N8"/>
  <c r="J8"/>
  <c r="M8" s="1"/>
  <c r="P8" s="1"/>
  <c r="O3"/>
  <c r="O84" s="1"/>
  <c r="O2"/>
  <c r="N2"/>
  <c r="J2"/>
  <c r="M2" s="1"/>
  <c r="P2" s="1"/>
  <c r="E2"/>
  <c r="X1"/>
  <c r="V1"/>
  <c r="U1"/>
  <c r="T1"/>
  <c r="S1"/>
  <c r="R1"/>
  <c r="A9" i="8"/>
  <c r="G9" s="1"/>
  <c r="X102" i="7"/>
  <c r="X101"/>
  <c r="X100"/>
  <c r="X99"/>
  <c r="X98"/>
  <c r="X97"/>
  <c r="K90"/>
  <c r="C90"/>
  <c r="T88"/>
  <c r="T87"/>
  <c r="R87"/>
  <c r="R90" s="1"/>
  <c r="Q87"/>
  <c r="Q90" s="1"/>
  <c r="P87"/>
  <c r="P90" s="1"/>
  <c r="O87"/>
  <c r="O90" s="1"/>
  <c r="N87"/>
  <c r="N90" s="1"/>
  <c r="M87"/>
  <c r="M90" s="1"/>
  <c r="L87"/>
  <c r="L90" s="1"/>
  <c r="K87"/>
  <c r="J87"/>
  <c r="J90" s="1"/>
  <c r="I87"/>
  <c r="I90" s="1"/>
  <c r="H87"/>
  <c r="H90" s="1"/>
  <c r="G87"/>
  <c r="G90" s="1"/>
  <c r="F87"/>
  <c r="F90" s="1"/>
  <c r="E87"/>
  <c r="E90" s="1"/>
  <c r="D87"/>
  <c r="D90" s="1"/>
  <c r="C87"/>
  <c r="B87"/>
  <c r="B90" s="1"/>
  <c r="T86"/>
  <c r="T85"/>
  <c r="T84"/>
  <c r="T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R82"/>
  <c r="Q82"/>
  <c r="P82"/>
  <c r="O82"/>
  <c r="N82"/>
  <c r="M82"/>
  <c r="L82"/>
  <c r="K82"/>
  <c r="J82"/>
  <c r="I82"/>
  <c r="H82"/>
  <c r="G82"/>
  <c r="F82"/>
  <c r="E82"/>
  <c r="D82"/>
  <c r="C82"/>
  <c r="B82"/>
  <c r="A78"/>
  <c r="U76"/>
  <c r="T76"/>
  <c r="U75"/>
  <c r="A75"/>
  <c r="T75" s="1"/>
  <c r="U74"/>
  <c r="T74"/>
  <c r="U73"/>
  <c r="T73"/>
  <c r="U72"/>
  <c r="T72"/>
  <c r="U71"/>
  <c r="T71"/>
  <c r="U70"/>
  <c r="T70"/>
  <c r="U69"/>
  <c r="T69"/>
  <c r="U68"/>
  <c r="T68"/>
  <c r="U67"/>
  <c r="T67"/>
  <c r="U66"/>
  <c r="T66"/>
  <c r="U65"/>
  <c r="T65"/>
  <c r="U64"/>
  <c r="T64"/>
  <c r="U63"/>
  <c r="T63"/>
  <c r="U62"/>
  <c r="T62"/>
  <c r="AK59"/>
  <c r="AJ59"/>
  <c r="AI59"/>
  <c r="AH59"/>
  <c r="AG59"/>
  <c r="AF59"/>
  <c r="AE59"/>
  <c r="AD59"/>
  <c r="AC59"/>
  <c r="AB59"/>
  <c r="AA59"/>
  <c r="Z59"/>
  <c r="Y59"/>
  <c r="X59"/>
  <c r="W59"/>
  <c r="V59"/>
  <c r="U59"/>
  <c r="R59"/>
  <c r="Q59"/>
  <c r="P59"/>
  <c r="O59"/>
  <c r="N59"/>
  <c r="M59"/>
  <c r="L59"/>
  <c r="K59"/>
  <c r="J59"/>
  <c r="I59"/>
  <c r="H59"/>
  <c r="G59"/>
  <c r="F59"/>
  <c r="E59"/>
  <c r="D59"/>
  <c r="C59"/>
  <c r="B59"/>
  <c r="AK54"/>
  <c r="AJ54"/>
  <c r="AI54"/>
  <c r="AH54"/>
  <c r="AG54"/>
  <c r="AF54"/>
  <c r="AE54"/>
  <c r="AD54"/>
  <c r="AC54"/>
  <c r="AB54"/>
  <c r="AA54"/>
  <c r="Z54"/>
  <c r="Y54"/>
  <c r="X54"/>
  <c r="W54"/>
  <c r="V54"/>
  <c r="U54"/>
  <c r="R54"/>
  <c r="R55" s="1"/>
  <c r="Q54"/>
  <c r="Q55" s="1"/>
  <c r="P54"/>
  <c r="P55" s="1"/>
  <c r="O54"/>
  <c r="O55" s="1"/>
  <c r="N54"/>
  <c r="N55" s="1"/>
  <c r="M54"/>
  <c r="M55" s="1"/>
  <c r="L54"/>
  <c r="L55" s="1"/>
  <c r="K54"/>
  <c r="K55" s="1"/>
  <c r="J54"/>
  <c r="J55" s="1"/>
  <c r="I54"/>
  <c r="I55" s="1"/>
  <c r="H54"/>
  <c r="H55" s="1"/>
  <c r="G54"/>
  <c r="G55" s="1"/>
  <c r="F54"/>
  <c r="F55" s="1"/>
  <c r="E54"/>
  <c r="E55" s="1"/>
  <c r="D54"/>
  <c r="D55" s="1"/>
  <c r="C54"/>
  <c r="C55" s="1"/>
  <c r="B54"/>
  <c r="B55" s="1"/>
  <c r="AK52"/>
  <c r="AJ52"/>
  <c r="AI52"/>
  <c r="AH52"/>
  <c r="AG52"/>
  <c r="AF52"/>
  <c r="AE52"/>
  <c r="AD52"/>
  <c r="AC52"/>
  <c r="AB52"/>
  <c r="AA52"/>
  <c r="Z52"/>
  <c r="Y52"/>
  <c r="X52"/>
  <c r="W52"/>
  <c r="V52"/>
  <c r="U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R42"/>
  <c r="Q42"/>
  <c r="P42"/>
  <c r="O42"/>
  <c r="N42"/>
  <c r="M42"/>
  <c r="L42"/>
  <c r="K42"/>
  <c r="J42"/>
  <c r="I42"/>
  <c r="H42"/>
  <c r="G42"/>
  <c r="F42"/>
  <c r="E42"/>
  <c r="D42"/>
  <c r="C42"/>
  <c r="B42"/>
  <c r="AK40"/>
  <c r="AJ40"/>
  <c r="AI40"/>
  <c r="AH40"/>
  <c r="AG40"/>
  <c r="AF40"/>
  <c r="AE40"/>
  <c r="AD40"/>
  <c r="AC40"/>
  <c r="AB40"/>
  <c r="AA40"/>
  <c r="Z40"/>
  <c r="Y40"/>
  <c r="X40"/>
  <c r="W40"/>
  <c r="V40"/>
  <c r="U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AK28"/>
  <c r="AJ28"/>
  <c r="AI28"/>
  <c r="AH28"/>
  <c r="AG28"/>
  <c r="AF28"/>
  <c r="AE28"/>
  <c r="AD28"/>
  <c r="AC28"/>
  <c r="AB28"/>
  <c r="AA28"/>
  <c r="Z28"/>
  <c r="Y28"/>
  <c r="X28"/>
  <c r="W28"/>
  <c r="V28"/>
  <c r="U28"/>
  <c r="AK27"/>
  <c r="AJ27"/>
  <c r="AI27"/>
  <c r="AH27"/>
  <c r="AG27"/>
  <c r="AF27"/>
  <c r="AE27"/>
  <c r="AD27"/>
  <c r="AC27"/>
  <c r="AB27"/>
  <c r="AA27"/>
  <c r="Z27"/>
  <c r="Y27"/>
  <c r="X27"/>
  <c r="W27"/>
  <c r="V27"/>
  <c r="U27"/>
  <c r="AK26"/>
  <c r="AJ26"/>
  <c r="AI26"/>
  <c r="AH26"/>
  <c r="AG26"/>
  <c r="AF26"/>
  <c r="AE26"/>
  <c r="AD26"/>
  <c r="AC26"/>
  <c r="AB26"/>
  <c r="AA26"/>
  <c r="Z26"/>
  <c r="Y26"/>
  <c r="X26"/>
  <c r="W26"/>
  <c r="V26"/>
  <c r="U26"/>
  <c r="AK25"/>
  <c r="AJ25"/>
  <c r="AI25"/>
  <c r="AH25"/>
  <c r="AG25"/>
  <c r="AF25"/>
  <c r="AE25"/>
  <c r="AD25"/>
  <c r="AC25"/>
  <c r="AB25"/>
  <c r="AA25"/>
  <c r="Z25"/>
  <c r="Y25"/>
  <c r="X25"/>
  <c r="W25"/>
  <c r="V25"/>
  <c r="U25"/>
  <c r="AK24"/>
  <c r="AJ24"/>
  <c r="AI24"/>
  <c r="AH24"/>
  <c r="AG24"/>
  <c r="AF24"/>
  <c r="AE24"/>
  <c r="AD24"/>
  <c r="AC24"/>
  <c r="AB24"/>
  <c r="AA24"/>
  <c r="Z24"/>
  <c r="Y24"/>
  <c r="X24"/>
  <c r="W24"/>
  <c r="V24"/>
  <c r="U24"/>
  <c r="AK23"/>
  <c r="AJ23"/>
  <c r="AI23"/>
  <c r="AH23"/>
  <c r="AG23"/>
  <c r="AF23"/>
  <c r="AE23"/>
  <c r="AD23"/>
  <c r="AC23"/>
  <c r="AB23"/>
  <c r="AA23"/>
  <c r="Z23"/>
  <c r="Y23"/>
  <c r="X23"/>
  <c r="W23"/>
  <c r="V23"/>
  <c r="U23"/>
  <c r="AK22"/>
  <c r="AJ22"/>
  <c r="AI22"/>
  <c r="AH22"/>
  <c r="AG22"/>
  <c r="AF22"/>
  <c r="AE22"/>
  <c r="AD22"/>
  <c r="AC22"/>
  <c r="AB22"/>
  <c r="AA22"/>
  <c r="Z22"/>
  <c r="Y22"/>
  <c r="X22"/>
  <c r="W22"/>
  <c r="V22"/>
  <c r="U22"/>
  <c r="AK21"/>
  <c r="AK42" s="1"/>
  <c r="AK6" s="1"/>
  <c r="AJ21"/>
  <c r="AJ42" s="1"/>
  <c r="AJ6" s="1"/>
  <c r="AI21"/>
  <c r="AI42" s="1"/>
  <c r="AI6" s="1"/>
  <c r="AH21"/>
  <c r="AH42" s="1"/>
  <c r="AH6" s="1"/>
  <c r="AG21"/>
  <c r="AG42" s="1"/>
  <c r="AG6" s="1"/>
  <c r="AF21"/>
  <c r="AF42" s="1"/>
  <c r="AF6" s="1"/>
  <c r="AE21"/>
  <c r="AE42" s="1"/>
  <c r="AE6" s="1"/>
  <c r="AD21"/>
  <c r="AD42" s="1"/>
  <c r="AD6" s="1"/>
  <c r="AC21"/>
  <c r="AC42" s="1"/>
  <c r="AC6" s="1"/>
  <c r="AB21"/>
  <c r="AB42" s="1"/>
  <c r="AB6" s="1"/>
  <c r="AA21"/>
  <c r="AA42" s="1"/>
  <c r="AA6" s="1"/>
  <c r="Z21"/>
  <c r="Z42" s="1"/>
  <c r="Z6" s="1"/>
  <c r="Y21"/>
  <c r="Y42" s="1"/>
  <c r="Y6" s="1"/>
  <c r="X21"/>
  <c r="X42" s="1"/>
  <c r="X6" s="1"/>
  <c r="W21"/>
  <c r="W42" s="1"/>
  <c r="W6" s="1"/>
  <c r="V21"/>
  <c r="V42" s="1"/>
  <c r="V6" s="1"/>
  <c r="U21"/>
  <c r="U42" s="1"/>
  <c r="U6" s="1"/>
  <c r="AK20"/>
  <c r="AJ20"/>
  <c r="AI20"/>
  <c r="AH20"/>
  <c r="AG20"/>
  <c r="AF20"/>
  <c r="AE20"/>
  <c r="AD20"/>
  <c r="AC20"/>
  <c r="AB20"/>
  <c r="AA20"/>
  <c r="Z20"/>
  <c r="Y20"/>
  <c r="X20"/>
  <c r="W20"/>
  <c r="V20"/>
  <c r="U20"/>
  <c r="R20"/>
  <c r="Q20"/>
  <c r="P20"/>
  <c r="O20"/>
  <c r="N20"/>
  <c r="M20"/>
  <c r="L20"/>
  <c r="K20"/>
  <c r="J20"/>
  <c r="I20"/>
  <c r="H20"/>
  <c r="G20"/>
  <c r="F20"/>
  <c r="E20"/>
  <c r="D20"/>
  <c r="C20"/>
  <c r="B20"/>
  <c r="T19"/>
  <c r="T80" s="1"/>
  <c r="A19"/>
  <c r="A80" s="1"/>
  <c r="R6"/>
  <c r="Q6"/>
  <c r="P6"/>
  <c r="O6"/>
  <c r="N6"/>
  <c r="M6"/>
  <c r="L6"/>
  <c r="K6"/>
  <c r="J6"/>
  <c r="I6"/>
  <c r="H6"/>
  <c r="G6"/>
  <c r="F6"/>
  <c r="E6"/>
  <c r="D6"/>
  <c r="C6"/>
  <c r="B6"/>
  <c r="U5"/>
  <c r="V5" s="1"/>
  <c r="B5"/>
  <c r="C5" s="1"/>
  <c r="T1"/>
  <c r="R1"/>
  <c r="Q1"/>
  <c r="P1"/>
  <c r="O1"/>
  <c r="N1"/>
  <c r="M1"/>
  <c r="L1"/>
  <c r="K1"/>
  <c r="J1"/>
  <c r="I1"/>
  <c r="H1"/>
  <c r="G1"/>
  <c r="F1"/>
  <c r="E1"/>
  <c r="D1"/>
  <c r="C1"/>
  <c r="B1"/>
  <c r="O288" i="6"/>
  <c r="P288" s="1"/>
  <c r="K288"/>
  <c r="N288" s="1"/>
  <c r="Q288" s="1"/>
  <c r="O287"/>
  <c r="P287" s="1"/>
  <c r="K287"/>
  <c r="N287" s="1"/>
  <c r="Q287" s="1"/>
  <c r="O286"/>
  <c r="P286" s="1"/>
  <c r="K286"/>
  <c r="N286" s="1"/>
  <c r="Q286" s="1"/>
  <c r="O285"/>
  <c r="P285" s="1"/>
  <c r="K285"/>
  <c r="N285" s="1"/>
  <c r="Q285" s="1"/>
  <c r="O284"/>
  <c r="P284" s="1"/>
  <c r="N284"/>
  <c r="Q284" s="1"/>
  <c r="K284"/>
  <c r="O283"/>
  <c r="P283" s="1"/>
  <c r="K283"/>
  <c r="N283" s="1"/>
  <c r="Q283" s="1"/>
  <c r="O279"/>
  <c r="K279"/>
  <c r="N279" s="1"/>
  <c r="Q279" s="1"/>
  <c r="O278"/>
  <c r="P278" s="1"/>
  <c r="K278"/>
  <c r="N278" s="1"/>
  <c r="Q278" s="1"/>
  <c r="O277"/>
  <c r="P277" s="1"/>
  <c r="K277"/>
  <c r="N277" s="1"/>
  <c r="Q277" s="1"/>
  <c r="O276"/>
  <c r="P276" s="1"/>
  <c r="K276"/>
  <c r="N276" s="1"/>
  <c r="Q276" s="1"/>
  <c r="O275"/>
  <c r="P275" s="1"/>
  <c r="K275"/>
  <c r="N275" s="1"/>
  <c r="Q275" s="1"/>
  <c r="O274"/>
  <c r="P274" s="1"/>
  <c r="K274"/>
  <c r="N274" s="1"/>
  <c r="Q274" s="1"/>
  <c r="O273"/>
  <c r="P273" s="1"/>
  <c r="N273"/>
  <c r="Q273" s="1"/>
  <c r="K273"/>
  <c r="O272"/>
  <c r="P272" s="1"/>
  <c r="K272"/>
  <c r="N272" s="1"/>
  <c r="Q272" s="1"/>
  <c r="O271"/>
  <c r="K271"/>
  <c r="N271" s="1"/>
  <c r="Q271" s="1"/>
  <c r="O270"/>
  <c r="P270" s="1"/>
  <c r="K270"/>
  <c r="N270" s="1"/>
  <c r="Q270" s="1"/>
  <c r="O269"/>
  <c r="P269" s="1"/>
  <c r="K269"/>
  <c r="N269" s="1"/>
  <c r="Q269" s="1"/>
  <c r="O265"/>
  <c r="P265" s="1"/>
  <c r="K265"/>
  <c r="N265" s="1"/>
  <c r="Q265" s="1"/>
  <c r="O264"/>
  <c r="P264" s="1"/>
  <c r="K264"/>
  <c r="N264" s="1"/>
  <c r="Q264" s="1"/>
  <c r="O263"/>
  <c r="P263" s="1"/>
  <c r="K263"/>
  <c r="N263" s="1"/>
  <c r="Q263" s="1"/>
  <c r="O262"/>
  <c r="P262" s="1"/>
  <c r="N262"/>
  <c r="Q262" s="1"/>
  <c r="K262"/>
  <c r="O261"/>
  <c r="P261" s="1"/>
  <c r="K261"/>
  <c r="N261" s="1"/>
  <c r="Q261" s="1"/>
  <c r="O260"/>
  <c r="K260"/>
  <c r="N260" s="1"/>
  <c r="Q260" s="1"/>
  <c r="O259"/>
  <c r="P259" s="1"/>
  <c r="K259"/>
  <c r="N259" s="1"/>
  <c r="Q259" s="1"/>
  <c r="O258"/>
  <c r="P258" s="1"/>
  <c r="K258"/>
  <c r="N258" s="1"/>
  <c r="Q258" s="1"/>
  <c r="O257"/>
  <c r="P257" s="1"/>
  <c r="K257"/>
  <c r="N257" s="1"/>
  <c r="Q257" s="1"/>
  <c r="O256"/>
  <c r="P256" s="1"/>
  <c r="K256"/>
  <c r="N256" s="1"/>
  <c r="Q256" s="1"/>
  <c r="O255"/>
  <c r="P255" s="1"/>
  <c r="K255"/>
  <c r="N255" s="1"/>
  <c r="Q255" s="1"/>
  <c r="O254"/>
  <c r="P254" s="1"/>
  <c r="N254"/>
  <c r="Q254" s="1"/>
  <c r="K254"/>
  <c r="O253"/>
  <c r="P253" s="1"/>
  <c r="N253"/>
  <c r="Q253" s="1"/>
  <c r="K253"/>
  <c r="O252"/>
  <c r="K252"/>
  <c r="N252" s="1"/>
  <c r="Q252" s="1"/>
  <c r="O251"/>
  <c r="K251"/>
  <c r="N251" s="1"/>
  <c r="Q251" s="1"/>
  <c r="O250"/>
  <c r="P250" s="1"/>
  <c r="K250"/>
  <c r="N250" s="1"/>
  <c r="Q250" s="1"/>
  <c r="O249"/>
  <c r="P249" s="1"/>
  <c r="K249"/>
  <c r="N249" s="1"/>
  <c r="Q249" s="1"/>
  <c r="O248"/>
  <c r="P248" s="1"/>
  <c r="K248"/>
  <c r="N248" s="1"/>
  <c r="Q248" s="1"/>
  <c r="O247"/>
  <c r="P247" s="1"/>
  <c r="K247"/>
  <c r="N247" s="1"/>
  <c r="Q247" s="1"/>
  <c r="O246"/>
  <c r="P246" s="1"/>
  <c r="N246"/>
  <c r="Q246" s="1"/>
  <c r="K246"/>
  <c r="O242"/>
  <c r="P242" s="1"/>
  <c r="N242"/>
  <c r="Q242" s="1"/>
  <c r="K242"/>
  <c r="O241"/>
  <c r="K241"/>
  <c r="N241" s="1"/>
  <c r="Q241" s="1"/>
  <c r="O240"/>
  <c r="K240"/>
  <c r="N240" s="1"/>
  <c r="Q240" s="1"/>
  <c r="O239"/>
  <c r="P239" s="1"/>
  <c r="K239"/>
  <c r="N239" s="1"/>
  <c r="Q239" s="1"/>
  <c r="O238"/>
  <c r="P238" s="1"/>
  <c r="K238"/>
  <c r="N238" s="1"/>
  <c r="Q238" s="1"/>
  <c r="O237"/>
  <c r="P237" s="1"/>
  <c r="K237"/>
  <c r="N237" s="1"/>
  <c r="Q237" s="1"/>
  <c r="O236"/>
  <c r="P236" s="1"/>
  <c r="K236"/>
  <c r="N236" s="1"/>
  <c r="Q236" s="1"/>
  <c r="O235"/>
  <c r="P235" s="1"/>
  <c r="N235"/>
  <c r="Q235" s="1"/>
  <c r="K235"/>
  <c r="O234"/>
  <c r="P234" s="1"/>
  <c r="N234"/>
  <c r="Q234" s="1"/>
  <c r="K234"/>
  <c r="O233"/>
  <c r="N233"/>
  <c r="Q233" s="1"/>
  <c r="K233"/>
  <c r="O232"/>
  <c r="K232"/>
  <c r="N232" s="1"/>
  <c r="Q232" s="1"/>
  <c r="O231"/>
  <c r="K231"/>
  <c r="N231" s="1"/>
  <c r="Q231" s="1"/>
  <c r="O230"/>
  <c r="P230" s="1"/>
  <c r="K230"/>
  <c r="N230" s="1"/>
  <c r="Q230" s="1"/>
  <c r="O229"/>
  <c r="P229" s="1"/>
  <c r="K229"/>
  <c r="N229" s="1"/>
  <c r="Q229" s="1"/>
  <c r="O228"/>
  <c r="P228" s="1"/>
  <c r="K228"/>
  <c r="N228" s="1"/>
  <c r="Q228" s="1"/>
  <c r="O227"/>
  <c r="P227" s="1"/>
  <c r="N227"/>
  <c r="Q227" s="1"/>
  <c r="K227"/>
  <c r="O226"/>
  <c r="P226" s="1"/>
  <c r="N226"/>
  <c r="Q226" s="1"/>
  <c r="K226"/>
  <c r="O225"/>
  <c r="K225"/>
  <c r="N225" s="1"/>
  <c r="Q225" s="1"/>
  <c r="O224"/>
  <c r="K224"/>
  <c r="N224" s="1"/>
  <c r="Q224" s="1"/>
  <c r="O223"/>
  <c r="P223" s="1"/>
  <c r="K223"/>
  <c r="N223" s="1"/>
  <c r="Q223" s="1"/>
  <c r="O222"/>
  <c r="P222" s="1"/>
  <c r="K222"/>
  <c r="N222" s="1"/>
  <c r="Q222" s="1"/>
  <c r="O221"/>
  <c r="P221" s="1"/>
  <c r="K221"/>
  <c r="N221" s="1"/>
  <c r="Q221" s="1"/>
  <c r="O220"/>
  <c r="P220" s="1"/>
  <c r="K220"/>
  <c r="N220" s="1"/>
  <c r="Q220" s="1"/>
  <c r="O219"/>
  <c r="P219" s="1"/>
  <c r="N219"/>
  <c r="Q219" s="1"/>
  <c r="K219"/>
  <c r="O218"/>
  <c r="P218" s="1"/>
  <c r="N218"/>
  <c r="Q218" s="1"/>
  <c r="K218"/>
  <c r="O217"/>
  <c r="K217"/>
  <c r="N217" s="1"/>
  <c r="Q217" s="1"/>
  <c r="O216"/>
  <c r="K216"/>
  <c r="N216" s="1"/>
  <c r="Q216" s="1"/>
  <c r="O215"/>
  <c r="P215" s="1"/>
  <c r="K215"/>
  <c r="N215" s="1"/>
  <c r="Q215" s="1"/>
  <c r="O214"/>
  <c r="P214" s="1"/>
  <c r="K214"/>
  <c r="N214" s="1"/>
  <c r="Q214" s="1"/>
  <c r="O213"/>
  <c r="P213" s="1"/>
  <c r="K213"/>
  <c r="N213" s="1"/>
  <c r="Q213" s="1"/>
  <c r="O212"/>
  <c r="P212" s="1"/>
  <c r="K212"/>
  <c r="N212" s="1"/>
  <c r="Q212" s="1"/>
  <c r="O211"/>
  <c r="P211" s="1"/>
  <c r="N211"/>
  <c r="Q211" s="1"/>
  <c r="K211"/>
  <c r="O210"/>
  <c r="P210" s="1"/>
  <c r="N210"/>
  <c r="Q210" s="1"/>
  <c r="K210"/>
  <c r="O209"/>
  <c r="K209"/>
  <c r="N209" s="1"/>
  <c r="Q209" s="1"/>
  <c r="O208"/>
  <c r="K208"/>
  <c r="N208" s="1"/>
  <c r="Q208" s="1"/>
  <c r="O207"/>
  <c r="P207" s="1"/>
  <c r="K207"/>
  <c r="N207" s="1"/>
  <c r="Q207" s="1"/>
  <c r="O206"/>
  <c r="P206" s="1"/>
  <c r="K206"/>
  <c r="N206" s="1"/>
  <c r="Q206" s="1"/>
  <c r="O205"/>
  <c r="P205" s="1"/>
  <c r="K205"/>
  <c r="N205" s="1"/>
  <c r="Q205" s="1"/>
  <c r="O201"/>
  <c r="P201" s="1"/>
  <c r="K201"/>
  <c r="N201" s="1"/>
  <c r="Q201" s="1"/>
  <c r="O200"/>
  <c r="P200" s="1"/>
  <c r="N200"/>
  <c r="Q200" s="1"/>
  <c r="K200"/>
  <c r="O199"/>
  <c r="P199" s="1"/>
  <c r="N199"/>
  <c r="Q199" s="1"/>
  <c r="K199"/>
  <c r="O198"/>
  <c r="N198"/>
  <c r="Q198" s="1"/>
  <c r="K198"/>
  <c r="O197"/>
  <c r="K197"/>
  <c r="N197" s="1"/>
  <c r="Q197" s="1"/>
  <c r="O196"/>
  <c r="K196"/>
  <c r="N196" s="1"/>
  <c r="Q196" s="1"/>
  <c r="O195"/>
  <c r="P195" s="1"/>
  <c r="K195"/>
  <c r="N195" s="1"/>
  <c r="Q195" s="1"/>
  <c r="O194"/>
  <c r="P194" s="1"/>
  <c r="K194"/>
  <c r="N194" s="1"/>
  <c r="Q194" s="1"/>
  <c r="O193"/>
  <c r="P193" s="1"/>
  <c r="K193"/>
  <c r="N193" s="1"/>
  <c r="Q193" s="1"/>
  <c r="O192"/>
  <c r="P192" s="1"/>
  <c r="N192"/>
  <c r="Q192" s="1"/>
  <c r="K192"/>
  <c r="O191"/>
  <c r="P191" s="1"/>
  <c r="N191"/>
  <c r="Q191" s="1"/>
  <c r="K191"/>
  <c r="O190"/>
  <c r="N190"/>
  <c r="Q190" s="1"/>
  <c r="K190"/>
  <c r="O189"/>
  <c r="K189"/>
  <c r="N189" s="1"/>
  <c r="Q189" s="1"/>
  <c r="O188"/>
  <c r="K188"/>
  <c r="N188" s="1"/>
  <c r="Q188" s="1"/>
  <c r="O187"/>
  <c r="P187" s="1"/>
  <c r="K187"/>
  <c r="N187" s="1"/>
  <c r="Q187" s="1"/>
  <c r="O186"/>
  <c r="P186" s="1"/>
  <c r="K186"/>
  <c r="N186" s="1"/>
  <c r="Q186" s="1"/>
  <c r="O185"/>
  <c r="P185" s="1"/>
  <c r="K185"/>
  <c r="N185" s="1"/>
  <c r="Q185" s="1"/>
  <c r="O184"/>
  <c r="P184" s="1"/>
  <c r="N184"/>
  <c r="Q184" s="1"/>
  <c r="K184"/>
  <c r="O183"/>
  <c r="P183" s="1"/>
  <c r="N183"/>
  <c r="Q183" s="1"/>
  <c r="K183"/>
  <c r="O182"/>
  <c r="N182"/>
  <c r="Q182" s="1"/>
  <c r="K182"/>
  <c r="O181"/>
  <c r="K181"/>
  <c r="N181" s="1"/>
  <c r="Q181" s="1"/>
  <c r="O180"/>
  <c r="K180"/>
  <c r="N180" s="1"/>
  <c r="Q180" s="1"/>
  <c r="O179"/>
  <c r="P179" s="1"/>
  <c r="K179"/>
  <c r="N179" s="1"/>
  <c r="Q179" s="1"/>
  <c r="O178"/>
  <c r="P178" s="1"/>
  <c r="K178"/>
  <c r="N178" s="1"/>
  <c r="Q178" s="1"/>
  <c r="O177"/>
  <c r="P177" s="1"/>
  <c r="K177"/>
  <c r="N177" s="1"/>
  <c r="Q177" s="1"/>
  <c r="O176"/>
  <c r="P176" s="1"/>
  <c r="N176"/>
  <c r="Q176" s="1"/>
  <c r="K176"/>
  <c r="O175"/>
  <c r="P175" s="1"/>
  <c r="N175"/>
  <c r="Q175" s="1"/>
  <c r="K175"/>
  <c r="O174"/>
  <c r="N174"/>
  <c r="Q174" s="1"/>
  <c r="K174"/>
  <c r="O173"/>
  <c r="K173"/>
  <c r="N173" s="1"/>
  <c r="Q173" s="1"/>
  <c r="O172"/>
  <c r="K172"/>
  <c r="N172" s="1"/>
  <c r="Q172" s="1"/>
  <c r="O171"/>
  <c r="P171" s="1"/>
  <c r="K171"/>
  <c r="N171" s="1"/>
  <c r="Q171" s="1"/>
  <c r="O170"/>
  <c r="P170" s="1"/>
  <c r="K170"/>
  <c r="N170" s="1"/>
  <c r="Q170" s="1"/>
  <c r="O169"/>
  <c r="P169" s="1"/>
  <c r="K169"/>
  <c r="N169" s="1"/>
  <c r="Q169" s="1"/>
  <c r="O168"/>
  <c r="P168" s="1"/>
  <c r="N168"/>
  <c r="Q168" s="1"/>
  <c r="K168"/>
  <c r="O167"/>
  <c r="P167" s="1"/>
  <c r="N167"/>
  <c r="Q167" s="1"/>
  <c r="K167"/>
  <c r="O166"/>
  <c r="K166"/>
  <c r="N166" s="1"/>
  <c r="Q166" s="1"/>
  <c r="O165"/>
  <c r="K165"/>
  <c r="N165" s="1"/>
  <c r="Q165" s="1"/>
  <c r="O164"/>
  <c r="P164" s="1"/>
  <c r="K164"/>
  <c r="N164" s="1"/>
  <c r="Q164" s="1"/>
  <c r="O163"/>
  <c r="P163" s="1"/>
  <c r="K163"/>
  <c r="N163" s="1"/>
  <c r="Q163" s="1"/>
  <c r="O162"/>
  <c r="P162" s="1"/>
  <c r="K162"/>
  <c r="N162" s="1"/>
  <c r="Q162" s="1"/>
  <c r="O161"/>
  <c r="P161" s="1"/>
  <c r="K161"/>
  <c r="N161" s="1"/>
  <c r="Q161" s="1"/>
  <c r="O157"/>
  <c r="P157" s="1"/>
  <c r="N157"/>
  <c r="Q157" s="1"/>
  <c r="K157"/>
  <c r="O156"/>
  <c r="P156" s="1"/>
  <c r="N156"/>
  <c r="Q156" s="1"/>
  <c r="K156"/>
  <c r="O155"/>
  <c r="N155"/>
  <c r="Q155" s="1"/>
  <c r="K155"/>
  <c r="O154"/>
  <c r="K154"/>
  <c r="N154" s="1"/>
  <c r="Q154" s="1"/>
  <c r="O153"/>
  <c r="K153"/>
  <c r="N153" s="1"/>
  <c r="Q153" s="1"/>
  <c r="O152"/>
  <c r="P152" s="1"/>
  <c r="K152"/>
  <c r="N152" s="1"/>
  <c r="Q152" s="1"/>
  <c r="O151"/>
  <c r="P151" s="1"/>
  <c r="K151"/>
  <c r="N151" s="1"/>
  <c r="Q151" s="1"/>
  <c r="O150"/>
  <c r="P150" s="1"/>
  <c r="K150"/>
  <c r="N150" s="1"/>
  <c r="Q150" s="1"/>
  <c r="O149"/>
  <c r="P149" s="1"/>
  <c r="N149"/>
  <c r="Q149" s="1"/>
  <c r="K149"/>
  <c r="O148"/>
  <c r="P148" s="1"/>
  <c r="N148"/>
  <c r="Q148" s="1"/>
  <c r="K148"/>
  <c r="O147"/>
  <c r="N147"/>
  <c r="Q147" s="1"/>
  <c r="K147"/>
  <c r="O146"/>
  <c r="K146"/>
  <c r="N146" s="1"/>
  <c r="Q146" s="1"/>
  <c r="O145"/>
  <c r="K145"/>
  <c r="N145" s="1"/>
  <c r="Q145" s="1"/>
  <c r="O144"/>
  <c r="P144" s="1"/>
  <c r="K144"/>
  <c r="N144" s="1"/>
  <c r="Q144" s="1"/>
  <c r="O143"/>
  <c r="P143" s="1"/>
  <c r="K143"/>
  <c r="N143" s="1"/>
  <c r="Q143" s="1"/>
  <c r="O142"/>
  <c r="P142" s="1"/>
  <c r="K142"/>
  <c r="N142" s="1"/>
  <c r="Q142" s="1"/>
  <c r="O141"/>
  <c r="P141" s="1"/>
  <c r="N141"/>
  <c r="Q141" s="1"/>
  <c r="K141"/>
  <c r="O140"/>
  <c r="P140" s="1"/>
  <c r="N140"/>
  <c r="Q140" s="1"/>
  <c r="K140"/>
  <c r="O139"/>
  <c r="N139"/>
  <c r="Q139" s="1"/>
  <c r="K139"/>
  <c r="O138"/>
  <c r="K138"/>
  <c r="N138" s="1"/>
  <c r="Q138" s="1"/>
  <c r="O137"/>
  <c r="K137"/>
  <c r="N137" s="1"/>
  <c r="Q137" s="1"/>
  <c r="O136"/>
  <c r="P136" s="1"/>
  <c r="K136"/>
  <c r="N136" s="1"/>
  <c r="Q136" s="1"/>
  <c r="O135"/>
  <c r="P135" s="1"/>
  <c r="K135"/>
  <c r="N135" s="1"/>
  <c r="Q135" s="1"/>
  <c r="O134"/>
  <c r="P134" s="1"/>
  <c r="K134"/>
  <c r="N134" s="1"/>
  <c r="Q134" s="1"/>
  <c r="O133"/>
  <c r="P133" s="1"/>
  <c r="N133"/>
  <c r="Q133" s="1"/>
  <c r="K133"/>
  <c r="O132"/>
  <c r="P132" s="1"/>
  <c r="N132"/>
  <c r="Q132" s="1"/>
  <c r="K132"/>
  <c r="O131"/>
  <c r="N131"/>
  <c r="Q131" s="1"/>
  <c r="K131"/>
  <c r="O130"/>
  <c r="K130"/>
  <c r="N130" s="1"/>
  <c r="Q130" s="1"/>
  <c r="O129"/>
  <c r="K129"/>
  <c r="N129" s="1"/>
  <c r="Q129" s="1"/>
  <c r="O128"/>
  <c r="P128" s="1"/>
  <c r="K128"/>
  <c r="N128" s="1"/>
  <c r="Q128" s="1"/>
  <c r="O127"/>
  <c r="P127" s="1"/>
  <c r="K127"/>
  <c r="N127" s="1"/>
  <c r="Q127" s="1"/>
  <c r="O126"/>
  <c r="P126" s="1"/>
  <c r="K126"/>
  <c r="N126" s="1"/>
  <c r="Q126" s="1"/>
  <c r="O125"/>
  <c r="P125" s="1"/>
  <c r="N125"/>
  <c r="Q125" s="1"/>
  <c r="K125"/>
  <c r="O124"/>
  <c r="P124" s="1"/>
  <c r="N124"/>
  <c r="Q124" s="1"/>
  <c r="K124"/>
  <c r="O123"/>
  <c r="N123"/>
  <c r="Q123" s="1"/>
  <c r="K123"/>
  <c r="O122"/>
  <c r="K122"/>
  <c r="N122" s="1"/>
  <c r="Q122" s="1"/>
  <c r="O121"/>
  <c r="K121"/>
  <c r="N121" s="1"/>
  <c r="Q121" s="1"/>
  <c r="O120"/>
  <c r="P120" s="1"/>
  <c r="K120"/>
  <c r="N120" s="1"/>
  <c r="Q120" s="1"/>
  <c r="O119"/>
  <c r="P119" s="1"/>
  <c r="K119"/>
  <c r="N119" s="1"/>
  <c r="Q119" s="1"/>
  <c r="O118"/>
  <c r="P118" s="1"/>
  <c r="K118"/>
  <c r="N118" s="1"/>
  <c r="Q118" s="1"/>
  <c r="O117"/>
  <c r="P117" s="1"/>
  <c r="N117"/>
  <c r="Q117" s="1"/>
  <c r="K117"/>
  <c r="O116"/>
  <c r="P116" s="1"/>
  <c r="N116"/>
  <c r="Q116" s="1"/>
  <c r="K116"/>
  <c r="O115"/>
  <c r="N115"/>
  <c r="Q115" s="1"/>
  <c r="K115"/>
  <c r="O114"/>
  <c r="K114"/>
  <c r="N114" s="1"/>
  <c r="Q114" s="1"/>
  <c r="O113"/>
  <c r="K113"/>
  <c r="N113" s="1"/>
  <c r="Q113" s="1"/>
  <c r="O112"/>
  <c r="P112" s="1"/>
  <c r="K112"/>
  <c r="N112" s="1"/>
  <c r="Q112" s="1"/>
  <c r="O111"/>
  <c r="P111" s="1"/>
  <c r="K111"/>
  <c r="N111" s="1"/>
  <c r="Q111" s="1"/>
  <c r="O110"/>
  <c r="P110" s="1"/>
  <c r="K110"/>
  <c r="N110" s="1"/>
  <c r="Q110" s="1"/>
  <c r="O106"/>
  <c r="P106" s="1"/>
  <c r="N106"/>
  <c r="Q106" s="1"/>
  <c r="K106"/>
  <c r="O105"/>
  <c r="P105" s="1"/>
  <c r="N105"/>
  <c r="Q105" s="1"/>
  <c r="K105"/>
  <c r="O104"/>
  <c r="N104"/>
  <c r="Q104" s="1"/>
  <c r="K104"/>
  <c r="O103"/>
  <c r="K103"/>
  <c r="N103" s="1"/>
  <c r="Q103" s="1"/>
  <c r="O102"/>
  <c r="K102"/>
  <c r="N102" s="1"/>
  <c r="Q102" s="1"/>
  <c r="O101"/>
  <c r="P101" s="1"/>
  <c r="K101"/>
  <c r="N101" s="1"/>
  <c r="Q101" s="1"/>
  <c r="O100"/>
  <c r="P100" s="1"/>
  <c r="K100"/>
  <c r="N100" s="1"/>
  <c r="Q100" s="1"/>
  <c r="O99"/>
  <c r="P99" s="1"/>
  <c r="K99"/>
  <c r="N99" s="1"/>
  <c r="Q99" s="1"/>
  <c r="O98"/>
  <c r="P98" s="1"/>
  <c r="N98"/>
  <c r="Q98" s="1"/>
  <c r="K98"/>
  <c r="O97"/>
  <c r="P97" s="1"/>
  <c r="N97"/>
  <c r="Q97" s="1"/>
  <c r="K97"/>
  <c r="O96"/>
  <c r="N96"/>
  <c r="Q96" s="1"/>
  <c r="K96"/>
  <c r="O95"/>
  <c r="K95"/>
  <c r="N95" s="1"/>
  <c r="Q95" s="1"/>
  <c r="O94"/>
  <c r="K94"/>
  <c r="N94" s="1"/>
  <c r="Q94" s="1"/>
  <c r="O93"/>
  <c r="P93" s="1"/>
  <c r="K93"/>
  <c r="N93" s="1"/>
  <c r="Q93" s="1"/>
  <c r="O92"/>
  <c r="P92" s="1"/>
  <c r="K92"/>
  <c r="N92" s="1"/>
  <c r="Q92" s="1"/>
  <c r="O91"/>
  <c r="P91" s="1"/>
  <c r="K91"/>
  <c r="N91" s="1"/>
  <c r="Q91" s="1"/>
  <c r="O90"/>
  <c r="P90" s="1"/>
  <c r="N90"/>
  <c r="Q90" s="1"/>
  <c r="K90"/>
  <c r="O89"/>
  <c r="P89" s="1"/>
  <c r="N89"/>
  <c r="Q89" s="1"/>
  <c r="K89"/>
  <c r="O88"/>
  <c r="N88"/>
  <c r="Q88" s="1"/>
  <c r="K88"/>
  <c r="O87"/>
  <c r="K87"/>
  <c r="N87" s="1"/>
  <c r="Q87" s="1"/>
  <c r="O86"/>
  <c r="K86"/>
  <c r="N86" s="1"/>
  <c r="Q86" s="1"/>
  <c r="O85"/>
  <c r="P85" s="1"/>
  <c r="K85"/>
  <c r="N85" s="1"/>
  <c r="Q85" s="1"/>
  <c r="O84"/>
  <c r="P84" s="1"/>
  <c r="K84"/>
  <c r="N84" s="1"/>
  <c r="Q84" s="1"/>
  <c r="O83"/>
  <c r="P83" s="1"/>
  <c r="K83"/>
  <c r="N83" s="1"/>
  <c r="Q83" s="1"/>
  <c r="O82"/>
  <c r="P82" s="1"/>
  <c r="N82"/>
  <c r="Q82" s="1"/>
  <c r="K82"/>
  <c r="O81"/>
  <c r="P81" s="1"/>
  <c r="N81"/>
  <c r="Q81" s="1"/>
  <c r="K81"/>
  <c r="O80"/>
  <c r="N80"/>
  <c r="Q80" s="1"/>
  <c r="K80"/>
  <c r="O79"/>
  <c r="K79"/>
  <c r="N79" s="1"/>
  <c r="Q79" s="1"/>
  <c r="O78"/>
  <c r="K78"/>
  <c r="N78" s="1"/>
  <c r="Q78" s="1"/>
  <c r="O77"/>
  <c r="P77" s="1"/>
  <c r="K77"/>
  <c r="N77" s="1"/>
  <c r="Q77" s="1"/>
  <c r="O76"/>
  <c r="P76" s="1"/>
  <c r="K76"/>
  <c r="N76" s="1"/>
  <c r="Q76" s="1"/>
  <c r="O75"/>
  <c r="P75" s="1"/>
  <c r="K75"/>
  <c r="N75" s="1"/>
  <c r="Q75" s="1"/>
  <c r="O74"/>
  <c r="P74" s="1"/>
  <c r="N74"/>
  <c r="Q74" s="1"/>
  <c r="K74"/>
  <c r="O73"/>
  <c r="P73" s="1"/>
  <c r="N73"/>
  <c r="Q73" s="1"/>
  <c r="K73"/>
  <c r="O72"/>
  <c r="N72"/>
  <c r="Q72" s="1"/>
  <c r="K72"/>
  <c r="O71"/>
  <c r="K71"/>
  <c r="N71" s="1"/>
  <c r="Q71" s="1"/>
  <c r="O70"/>
  <c r="K70"/>
  <c r="N70" s="1"/>
  <c r="Q70" s="1"/>
  <c r="O69"/>
  <c r="P69" s="1"/>
  <c r="K69"/>
  <c r="N69" s="1"/>
  <c r="Q69" s="1"/>
  <c r="O68"/>
  <c r="P68" s="1"/>
  <c r="K68"/>
  <c r="N68" s="1"/>
  <c r="Q68" s="1"/>
  <c r="O64"/>
  <c r="P64" s="1"/>
  <c r="K64"/>
  <c r="N64" s="1"/>
  <c r="Q64" s="1"/>
  <c r="O63"/>
  <c r="P63" s="1"/>
  <c r="N63"/>
  <c r="Q63" s="1"/>
  <c r="K63"/>
  <c r="O62"/>
  <c r="P62" s="1"/>
  <c r="N62"/>
  <c r="Q62" s="1"/>
  <c r="K62"/>
  <c r="O61"/>
  <c r="N61"/>
  <c r="Q61" s="1"/>
  <c r="K61"/>
  <c r="O60"/>
  <c r="K60"/>
  <c r="N60" s="1"/>
  <c r="Q60" s="1"/>
  <c r="O59"/>
  <c r="K59"/>
  <c r="N59" s="1"/>
  <c r="Q59" s="1"/>
  <c r="O58"/>
  <c r="P58" s="1"/>
  <c r="K58"/>
  <c r="N58" s="1"/>
  <c r="Q58" s="1"/>
  <c r="O57"/>
  <c r="P57" s="1"/>
  <c r="K57"/>
  <c r="N57" s="1"/>
  <c r="Q57" s="1"/>
  <c r="O56"/>
  <c r="P56" s="1"/>
  <c r="K56"/>
  <c r="N56" s="1"/>
  <c r="Q56" s="1"/>
  <c r="O55"/>
  <c r="P55" s="1"/>
  <c r="N55"/>
  <c r="Q55" s="1"/>
  <c r="K55"/>
  <c r="O54"/>
  <c r="P54" s="1"/>
  <c r="N54"/>
  <c r="Q54" s="1"/>
  <c r="K54"/>
  <c r="O53"/>
  <c r="N53"/>
  <c r="Q53" s="1"/>
  <c r="K53"/>
  <c r="O52"/>
  <c r="K52"/>
  <c r="N52" s="1"/>
  <c r="Q52" s="1"/>
  <c r="O51"/>
  <c r="K51"/>
  <c r="N51" s="1"/>
  <c r="Q51" s="1"/>
  <c r="O50"/>
  <c r="P50" s="1"/>
  <c r="K50"/>
  <c r="N50" s="1"/>
  <c r="Q50" s="1"/>
  <c r="O49"/>
  <c r="P49" s="1"/>
  <c r="K49"/>
  <c r="N49" s="1"/>
  <c r="Q49" s="1"/>
  <c r="O48"/>
  <c r="P48" s="1"/>
  <c r="K48"/>
  <c r="N48" s="1"/>
  <c r="Q48" s="1"/>
  <c r="O47"/>
  <c r="P47" s="1"/>
  <c r="N47"/>
  <c r="Q47" s="1"/>
  <c r="K47"/>
  <c r="O46"/>
  <c r="P46" s="1"/>
  <c r="N46"/>
  <c r="Q46" s="1"/>
  <c r="K46"/>
  <c r="O45"/>
  <c r="N45"/>
  <c r="Q45" s="1"/>
  <c r="K45"/>
  <c r="O44"/>
  <c r="K44"/>
  <c r="N44" s="1"/>
  <c r="Q44" s="1"/>
  <c r="O43"/>
  <c r="K43"/>
  <c r="N43" s="1"/>
  <c r="Q43" s="1"/>
  <c r="O42"/>
  <c r="P42" s="1"/>
  <c r="K42"/>
  <c r="N42" s="1"/>
  <c r="Q42" s="1"/>
  <c r="O41"/>
  <c r="P41" s="1"/>
  <c r="K41"/>
  <c r="N41" s="1"/>
  <c r="Q41" s="1"/>
  <c r="O40"/>
  <c r="P40" s="1"/>
  <c r="K40"/>
  <c r="N40" s="1"/>
  <c r="Q40" s="1"/>
  <c r="O39"/>
  <c r="P39" s="1"/>
  <c r="N39"/>
  <c r="Q39" s="1"/>
  <c r="K39"/>
  <c r="O38"/>
  <c r="P38" s="1"/>
  <c r="N38"/>
  <c r="Q38" s="1"/>
  <c r="K38"/>
  <c r="O37"/>
  <c r="N37"/>
  <c r="Q37" s="1"/>
  <c r="K37"/>
  <c r="O36"/>
  <c r="K36"/>
  <c r="N36" s="1"/>
  <c r="Q36" s="1"/>
  <c r="O35"/>
  <c r="K35"/>
  <c r="N35" s="1"/>
  <c r="Q35" s="1"/>
  <c r="O34"/>
  <c r="P34" s="1"/>
  <c r="K34"/>
  <c r="N34" s="1"/>
  <c r="Q34" s="1"/>
  <c r="O33"/>
  <c r="P33" s="1"/>
  <c r="K33"/>
  <c r="N33" s="1"/>
  <c r="Q33" s="1"/>
  <c r="O32"/>
  <c r="P32" s="1"/>
  <c r="K32"/>
  <c r="N32" s="1"/>
  <c r="Q32" s="1"/>
  <c r="O31"/>
  <c r="P31" s="1"/>
  <c r="N31"/>
  <c r="Q31" s="1"/>
  <c r="K31"/>
  <c r="O30"/>
  <c r="P30" s="1"/>
  <c r="N30"/>
  <c r="Q30" s="1"/>
  <c r="K30"/>
  <c r="O29"/>
  <c r="N29"/>
  <c r="Q29" s="1"/>
  <c r="K29"/>
  <c r="O28"/>
  <c r="K28"/>
  <c r="N28" s="1"/>
  <c r="Q28" s="1"/>
  <c r="O27"/>
  <c r="K27"/>
  <c r="N27" s="1"/>
  <c r="Q27" s="1"/>
  <c r="O26"/>
  <c r="P26" s="1"/>
  <c r="K26"/>
  <c r="N26" s="1"/>
  <c r="Q26" s="1"/>
  <c r="O25"/>
  <c r="P25" s="1"/>
  <c r="K25"/>
  <c r="N25" s="1"/>
  <c r="Q25" s="1"/>
  <c r="O24"/>
  <c r="P24" s="1"/>
  <c r="K24"/>
  <c r="N24" s="1"/>
  <c r="Q24" s="1"/>
  <c r="O23"/>
  <c r="P23" s="1"/>
  <c r="N23"/>
  <c r="Q23" s="1"/>
  <c r="K23"/>
  <c r="O22"/>
  <c r="P22" s="1"/>
  <c r="N22"/>
  <c r="Q22" s="1"/>
  <c r="K22"/>
  <c r="O21"/>
  <c r="N21"/>
  <c r="Q21" s="1"/>
  <c r="K21"/>
  <c r="O20"/>
  <c r="K20"/>
  <c r="N20" s="1"/>
  <c r="Q20" s="1"/>
  <c r="O19"/>
  <c r="K19"/>
  <c r="N19" s="1"/>
  <c r="Q19" s="1"/>
  <c r="O18"/>
  <c r="P18" s="1"/>
  <c r="K18"/>
  <c r="N18" s="1"/>
  <c r="Q18" s="1"/>
  <c r="O17"/>
  <c r="P17" s="1"/>
  <c r="K17"/>
  <c r="N17" s="1"/>
  <c r="Q17" s="1"/>
  <c r="O16"/>
  <c r="P16" s="1"/>
  <c r="K16"/>
  <c r="N16" s="1"/>
  <c r="Q16" s="1"/>
  <c r="Q15"/>
  <c r="O15"/>
  <c r="P15" s="1"/>
  <c r="N15"/>
  <c r="K15"/>
  <c r="O14"/>
  <c r="P14" s="1"/>
  <c r="N14"/>
  <c r="Q14" s="1"/>
  <c r="K14"/>
  <c r="O13"/>
  <c r="N13"/>
  <c r="Q13" s="1"/>
  <c r="K13"/>
  <c r="O12"/>
  <c r="K12"/>
  <c r="N12" s="1"/>
  <c r="Q12" s="1"/>
  <c r="O11"/>
  <c r="K11"/>
  <c r="N11" s="1"/>
  <c r="Q11" s="1"/>
  <c r="O10"/>
  <c r="P10" s="1"/>
  <c r="K10"/>
  <c r="N10" s="1"/>
  <c r="Q10" s="1"/>
  <c r="O9"/>
  <c r="P9" s="1"/>
  <c r="K9"/>
  <c r="N9" s="1"/>
  <c r="Q9" s="1"/>
  <c r="O8"/>
  <c r="P8" s="1"/>
  <c r="K8"/>
  <c r="N8" s="1"/>
  <c r="Q8" s="1"/>
  <c r="P3"/>
  <c r="P251" s="1"/>
  <c r="O2"/>
  <c r="P2" s="1"/>
  <c r="K2"/>
  <c r="N2" s="1"/>
  <c r="Q2" s="1"/>
  <c r="W1"/>
  <c r="V1"/>
  <c r="U1"/>
  <c r="T1"/>
  <c r="S1"/>
  <c r="R1"/>
  <c r="O409" i="5"/>
  <c r="K409"/>
  <c r="N409" s="1"/>
  <c r="Q409" s="1"/>
  <c r="O408"/>
  <c r="K408"/>
  <c r="N408" s="1"/>
  <c r="Q408" s="1"/>
  <c r="O407"/>
  <c r="K407"/>
  <c r="N407" s="1"/>
  <c r="Q407" s="1"/>
  <c r="O406"/>
  <c r="K406"/>
  <c r="N406" s="1"/>
  <c r="Q406" s="1"/>
  <c r="Q405"/>
  <c r="O405"/>
  <c r="N405"/>
  <c r="K405"/>
  <c r="O404"/>
  <c r="N404"/>
  <c r="Q404" s="1"/>
  <c r="K404"/>
  <c r="O403"/>
  <c r="N403"/>
  <c r="Q403" s="1"/>
  <c r="K403"/>
  <c r="O402"/>
  <c r="K402"/>
  <c r="N402" s="1"/>
  <c r="Q402" s="1"/>
  <c r="O401"/>
  <c r="K401"/>
  <c r="N401" s="1"/>
  <c r="Q401" s="1"/>
  <c r="O400"/>
  <c r="K400"/>
  <c r="N400" s="1"/>
  <c r="Q400" s="1"/>
  <c r="O399"/>
  <c r="K399"/>
  <c r="N399" s="1"/>
  <c r="Q399" s="1"/>
  <c r="O398"/>
  <c r="K398"/>
  <c r="N398" s="1"/>
  <c r="Q398" s="1"/>
  <c r="Q397"/>
  <c r="O397"/>
  <c r="N397"/>
  <c r="K397"/>
  <c r="O396"/>
  <c r="N396"/>
  <c r="Q396" s="1"/>
  <c r="K396"/>
  <c r="O392"/>
  <c r="N392"/>
  <c r="Q392" s="1"/>
  <c r="K392"/>
  <c r="O391"/>
  <c r="K391"/>
  <c r="N391" s="1"/>
  <c r="Q391" s="1"/>
  <c r="O390"/>
  <c r="K390"/>
  <c r="N390" s="1"/>
  <c r="Q390" s="1"/>
  <c r="O389"/>
  <c r="K389"/>
  <c r="N389" s="1"/>
  <c r="Q389" s="1"/>
  <c r="O388"/>
  <c r="K388"/>
  <c r="N388" s="1"/>
  <c r="Q388" s="1"/>
  <c r="O387"/>
  <c r="K387"/>
  <c r="N387" s="1"/>
  <c r="Q387" s="1"/>
  <c r="Q386"/>
  <c r="O386"/>
  <c r="N386"/>
  <c r="K386"/>
  <c r="O385"/>
  <c r="N385"/>
  <c r="Q385" s="1"/>
  <c r="K385"/>
  <c r="O384"/>
  <c r="N384"/>
  <c r="Q384" s="1"/>
  <c r="K384"/>
  <c r="O383"/>
  <c r="K383"/>
  <c r="N383" s="1"/>
  <c r="Q383" s="1"/>
  <c r="O382"/>
  <c r="K382"/>
  <c r="N382" s="1"/>
  <c r="Q382" s="1"/>
  <c r="O381"/>
  <c r="K381"/>
  <c r="N381" s="1"/>
  <c r="Q381" s="1"/>
  <c r="O380"/>
  <c r="K380"/>
  <c r="N380" s="1"/>
  <c r="Q380" s="1"/>
  <c r="O379"/>
  <c r="K379"/>
  <c r="N379" s="1"/>
  <c r="Q379" s="1"/>
  <c r="Q376"/>
  <c r="O376"/>
  <c r="N376"/>
  <c r="K376"/>
  <c r="O375"/>
  <c r="N375"/>
  <c r="Q375" s="1"/>
  <c r="K375"/>
  <c r="O374"/>
  <c r="N374"/>
  <c r="Q374" s="1"/>
  <c r="K374"/>
  <c r="O373"/>
  <c r="K373"/>
  <c r="N373" s="1"/>
  <c r="Q373" s="1"/>
  <c r="O372"/>
  <c r="K372"/>
  <c r="N372" s="1"/>
  <c r="Q372" s="1"/>
  <c r="O371"/>
  <c r="K371"/>
  <c r="N371" s="1"/>
  <c r="Q371" s="1"/>
  <c r="O370"/>
  <c r="K370"/>
  <c r="N370" s="1"/>
  <c r="Q370" s="1"/>
  <c r="O369"/>
  <c r="K369"/>
  <c r="N369" s="1"/>
  <c r="Q369" s="1"/>
  <c r="Q368"/>
  <c r="O368"/>
  <c r="N368"/>
  <c r="K368"/>
  <c r="O367"/>
  <c r="N367"/>
  <c r="Q367" s="1"/>
  <c r="K367"/>
  <c r="O366"/>
  <c r="N366"/>
  <c r="Q366" s="1"/>
  <c r="K366"/>
  <c r="O365"/>
  <c r="K365"/>
  <c r="N365" s="1"/>
  <c r="Q365" s="1"/>
  <c r="O364"/>
  <c r="K364"/>
  <c r="N364" s="1"/>
  <c r="Q364" s="1"/>
  <c r="O363"/>
  <c r="K363"/>
  <c r="N363" s="1"/>
  <c r="Q363" s="1"/>
  <c r="O362"/>
  <c r="K362"/>
  <c r="N362" s="1"/>
  <c r="Q362" s="1"/>
  <c r="O361"/>
  <c r="K361"/>
  <c r="N361" s="1"/>
  <c r="Q361" s="1"/>
  <c r="Q360"/>
  <c r="O360"/>
  <c r="N360"/>
  <c r="K360"/>
  <c r="O359"/>
  <c r="N359"/>
  <c r="Q359" s="1"/>
  <c r="K359"/>
  <c r="O358"/>
  <c r="N358"/>
  <c r="Q358" s="1"/>
  <c r="K358"/>
  <c r="O357"/>
  <c r="K357"/>
  <c r="N357" s="1"/>
  <c r="Q357" s="1"/>
  <c r="O356"/>
  <c r="K356"/>
  <c r="N356" s="1"/>
  <c r="Q356" s="1"/>
  <c r="O355"/>
  <c r="K355"/>
  <c r="N355" s="1"/>
  <c r="Q355" s="1"/>
  <c r="O354"/>
  <c r="K354"/>
  <c r="N354" s="1"/>
  <c r="Q354" s="1"/>
  <c r="O353"/>
  <c r="K353"/>
  <c r="N353" s="1"/>
  <c r="Q353" s="1"/>
  <c r="Q352"/>
  <c r="O352"/>
  <c r="N352"/>
  <c r="K352"/>
  <c r="O351"/>
  <c r="N351"/>
  <c r="Q351" s="1"/>
  <c r="K351"/>
  <c r="O350"/>
  <c r="N350"/>
  <c r="Q350" s="1"/>
  <c r="K350"/>
  <c r="O349"/>
  <c r="K349"/>
  <c r="N349" s="1"/>
  <c r="Q349" s="1"/>
  <c r="O348"/>
  <c r="K348"/>
  <c r="N348" s="1"/>
  <c r="Q348" s="1"/>
  <c r="O347"/>
  <c r="K347"/>
  <c r="N347" s="1"/>
  <c r="Q347" s="1"/>
  <c r="O346"/>
  <c r="K346"/>
  <c r="N346" s="1"/>
  <c r="Q346" s="1"/>
  <c r="O345"/>
  <c r="K345"/>
  <c r="N345" s="1"/>
  <c r="Q345" s="1"/>
  <c r="O344"/>
  <c r="N344"/>
  <c r="Q344" s="1"/>
  <c r="K344"/>
  <c r="Q343"/>
  <c r="O343"/>
  <c r="N343"/>
  <c r="K343"/>
  <c r="O342"/>
  <c r="N342"/>
  <c r="Q342" s="1"/>
  <c r="K342"/>
  <c r="O341"/>
  <c r="K341"/>
  <c r="N341" s="1"/>
  <c r="Q341" s="1"/>
  <c r="O340"/>
  <c r="K340"/>
  <c r="N340" s="1"/>
  <c r="Q340" s="1"/>
  <c r="O339"/>
  <c r="K339"/>
  <c r="N339" s="1"/>
  <c r="Q339" s="1"/>
  <c r="O338"/>
  <c r="K338"/>
  <c r="N338" s="1"/>
  <c r="Q338" s="1"/>
  <c r="O337"/>
  <c r="K337"/>
  <c r="N337" s="1"/>
  <c r="Q337" s="1"/>
  <c r="O333"/>
  <c r="N333"/>
  <c r="Q333" s="1"/>
  <c r="K333"/>
  <c r="Q332"/>
  <c r="O332"/>
  <c r="N332"/>
  <c r="K332"/>
  <c r="O331"/>
  <c r="N331"/>
  <c r="Q331" s="1"/>
  <c r="K331"/>
  <c r="O330"/>
  <c r="K330"/>
  <c r="N330" s="1"/>
  <c r="Q330" s="1"/>
  <c r="O329"/>
  <c r="K329"/>
  <c r="N329" s="1"/>
  <c r="Q329" s="1"/>
  <c r="O328"/>
  <c r="K328"/>
  <c r="N328" s="1"/>
  <c r="Q328" s="1"/>
  <c r="O327"/>
  <c r="K327"/>
  <c r="N327" s="1"/>
  <c r="Q327" s="1"/>
  <c r="O326"/>
  <c r="K326"/>
  <c r="N326" s="1"/>
  <c r="Q326" s="1"/>
  <c r="O325"/>
  <c r="N325"/>
  <c r="Q325" s="1"/>
  <c r="K325"/>
  <c r="Q324"/>
  <c r="O324"/>
  <c r="N324"/>
  <c r="K324"/>
  <c r="O323"/>
  <c r="N323"/>
  <c r="Q323" s="1"/>
  <c r="K323"/>
  <c r="O322"/>
  <c r="K322"/>
  <c r="N322" s="1"/>
  <c r="Q322" s="1"/>
  <c r="O321"/>
  <c r="K321"/>
  <c r="N321" s="1"/>
  <c r="Q321" s="1"/>
  <c r="O320"/>
  <c r="K320"/>
  <c r="N320" s="1"/>
  <c r="Q320" s="1"/>
  <c r="O319"/>
  <c r="K319"/>
  <c r="N319" s="1"/>
  <c r="Q319" s="1"/>
  <c r="O318"/>
  <c r="K318"/>
  <c r="N318" s="1"/>
  <c r="Q318" s="1"/>
  <c r="O317"/>
  <c r="N317"/>
  <c r="Q317" s="1"/>
  <c r="K317"/>
  <c r="Q316"/>
  <c r="O316"/>
  <c r="N316"/>
  <c r="K316"/>
  <c r="O315"/>
  <c r="N315"/>
  <c r="Q315" s="1"/>
  <c r="K315"/>
  <c r="O314"/>
  <c r="K314"/>
  <c r="N314" s="1"/>
  <c r="Q314" s="1"/>
  <c r="O313"/>
  <c r="K313"/>
  <c r="N313" s="1"/>
  <c r="Q313" s="1"/>
  <c r="O312"/>
  <c r="K312"/>
  <c r="N312" s="1"/>
  <c r="Q312" s="1"/>
  <c r="O311"/>
  <c r="K311"/>
  <c r="N311" s="1"/>
  <c r="Q311" s="1"/>
  <c r="O310"/>
  <c r="K310"/>
  <c r="N310" s="1"/>
  <c r="Q310" s="1"/>
  <c r="O309"/>
  <c r="N309"/>
  <c r="Q309" s="1"/>
  <c r="K309"/>
  <c r="Q308"/>
  <c r="O308"/>
  <c r="N308"/>
  <c r="K308"/>
  <c r="O307"/>
  <c r="N307"/>
  <c r="Q307" s="1"/>
  <c r="K307"/>
  <c r="O306"/>
  <c r="K306"/>
  <c r="N306" s="1"/>
  <c r="Q306" s="1"/>
  <c r="O305"/>
  <c r="K305"/>
  <c r="N305" s="1"/>
  <c r="Q305" s="1"/>
  <c r="O304"/>
  <c r="K304"/>
  <c r="N304" s="1"/>
  <c r="Q304" s="1"/>
  <c r="O303"/>
  <c r="K303"/>
  <c r="N303" s="1"/>
  <c r="Q303" s="1"/>
  <c r="O302"/>
  <c r="K302"/>
  <c r="N302" s="1"/>
  <c r="Q302" s="1"/>
  <c r="Q301"/>
  <c r="O301"/>
  <c r="N301"/>
  <c r="K301"/>
  <c r="Q300"/>
  <c r="O300"/>
  <c r="N300"/>
  <c r="K300"/>
  <c r="O299"/>
  <c r="N299"/>
  <c r="Q299" s="1"/>
  <c r="K299"/>
  <c r="O298"/>
  <c r="K298"/>
  <c r="N298" s="1"/>
  <c r="Q298" s="1"/>
  <c r="O297"/>
  <c r="K297"/>
  <c r="N297" s="1"/>
  <c r="Q297" s="1"/>
  <c r="O296"/>
  <c r="K296"/>
  <c r="N296" s="1"/>
  <c r="Q296" s="1"/>
  <c r="O295"/>
  <c r="K295"/>
  <c r="N295" s="1"/>
  <c r="Q295" s="1"/>
  <c r="O294"/>
  <c r="K294"/>
  <c r="N294" s="1"/>
  <c r="Q294" s="1"/>
  <c r="Q293"/>
  <c r="O293"/>
  <c r="N293"/>
  <c r="K293"/>
  <c r="Q292"/>
  <c r="O292"/>
  <c r="N292"/>
  <c r="K292"/>
  <c r="O291"/>
  <c r="N291"/>
  <c r="Q291" s="1"/>
  <c r="K291"/>
  <c r="O290"/>
  <c r="K290"/>
  <c r="N290" s="1"/>
  <c r="Q290" s="1"/>
  <c r="O289"/>
  <c r="K289"/>
  <c r="N289" s="1"/>
  <c r="Q289" s="1"/>
  <c r="O285"/>
  <c r="K285"/>
  <c r="N285" s="1"/>
  <c r="Q285" s="1"/>
  <c r="O284"/>
  <c r="K284"/>
  <c r="N284" s="1"/>
  <c r="Q284" s="1"/>
  <c r="O283"/>
  <c r="K283"/>
  <c r="N283" s="1"/>
  <c r="Q283" s="1"/>
  <c r="O282"/>
  <c r="N282"/>
  <c r="Q282" s="1"/>
  <c r="K282"/>
  <c r="Q281"/>
  <c r="O281"/>
  <c r="N281"/>
  <c r="K281"/>
  <c r="O280"/>
  <c r="N280"/>
  <c r="Q280" s="1"/>
  <c r="K280"/>
  <c r="O279"/>
  <c r="K279"/>
  <c r="N279" s="1"/>
  <c r="Q279" s="1"/>
  <c r="O278"/>
  <c r="K278"/>
  <c r="N278" s="1"/>
  <c r="Q278" s="1"/>
  <c r="O277"/>
  <c r="K277"/>
  <c r="N277" s="1"/>
  <c r="Q277" s="1"/>
  <c r="O276"/>
  <c r="K276"/>
  <c r="N276" s="1"/>
  <c r="Q276" s="1"/>
  <c r="Q275"/>
  <c r="O275"/>
  <c r="K275"/>
  <c r="N275" s="1"/>
  <c r="Q274"/>
  <c r="O274"/>
  <c r="N274"/>
  <c r="K274"/>
  <c r="O273"/>
  <c r="N273"/>
  <c r="Q273" s="1"/>
  <c r="K273"/>
  <c r="O272"/>
  <c r="N272"/>
  <c r="Q272" s="1"/>
  <c r="K272"/>
  <c r="O271"/>
  <c r="K271"/>
  <c r="N271" s="1"/>
  <c r="Q271" s="1"/>
  <c r="O270"/>
  <c r="K270"/>
  <c r="N270" s="1"/>
  <c r="Q270" s="1"/>
  <c r="O269"/>
  <c r="K269"/>
  <c r="N269" s="1"/>
  <c r="Q269" s="1"/>
  <c r="O268"/>
  <c r="K268"/>
  <c r="N268" s="1"/>
  <c r="Q268" s="1"/>
  <c r="O267"/>
  <c r="K267"/>
  <c r="N267" s="1"/>
  <c r="Q267" s="1"/>
  <c r="O266"/>
  <c r="N266"/>
  <c r="Q266" s="1"/>
  <c r="K266"/>
  <c r="Q265"/>
  <c r="O265"/>
  <c r="N265"/>
  <c r="K265"/>
  <c r="O264"/>
  <c r="N264"/>
  <c r="Q264" s="1"/>
  <c r="K264"/>
  <c r="O263"/>
  <c r="K263"/>
  <c r="N263" s="1"/>
  <c r="Q263" s="1"/>
  <c r="O262"/>
  <c r="K262"/>
  <c r="N262" s="1"/>
  <c r="Q262" s="1"/>
  <c r="O261"/>
  <c r="K261"/>
  <c r="N261" s="1"/>
  <c r="Q261" s="1"/>
  <c r="O260"/>
  <c r="K260"/>
  <c r="N260" s="1"/>
  <c r="Q260" s="1"/>
  <c r="Q259"/>
  <c r="O259"/>
  <c r="K259"/>
  <c r="N259" s="1"/>
  <c r="Q258"/>
  <c r="O258"/>
  <c r="N258"/>
  <c r="K258"/>
  <c r="O257"/>
  <c r="K257"/>
  <c r="N257" s="1"/>
  <c r="Q257" s="1"/>
  <c r="O256"/>
  <c r="P256" s="1"/>
  <c r="K256"/>
  <c r="N256" s="1"/>
  <c r="Q256" s="1"/>
  <c r="O255"/>
  <c r="P255" s="1"/>
  <c r="N255"/>
  <c r="Q255" s="1"/>
  <c r="K255"/>
  <c r="Q254"/>
  <c r="O254"/>
  <c r="P254" s="1"/>
  <c r="N254"/>
  <c r="K254"/>
  <c r="O253"/>
  <c r="K253"/>
  <c r="N253" s="1"/>
  <c r="Q253" s="1"/>
  <c r="O252"/>
  <c r="K252"/>
  <c r="N252" s="1"/>
  <c r="Q252" s="1"/>
  <c r="O251"/>
  <c r="P251" s="1"/>
  <c r="N251"/>
  <c r="Q251" s="1"/>
  <c r="K251"/>
  <c r="O250"/>
  <c r="P250" s="1"/>
  <c r="K250"/>
  <c r="N250" s="1"/>
  <c r="Q250" s="1"/>
  <c r="O249"/>
  <c r="K249"/>
  <c r="N249" s="1"/>
  <c r="Q249" s="1"/>
  <c r="O248"/>
  <c r="P248" s="1"/>
  <c r="K248"/>
  <c r="N248" s="1"/>
  <c r="Q248" s="1"/>
  <c r="O247"/>
  <c r="P247" s="1"/>
  <c r="N247"/>
  <c r="Q247" s="1"/>
  <c r="K247"/>
  <c r="Q246"/>
  <c r="O246"/>
  <c r="P246" s="1"/>
  <c r="N246"/>
  <c r="K246"/>
  <c r="Q245"/>
  <c r="O245"/>
  <c r="N245"/>
  <c r="K245"/>
  <c r="O244"/>
  <c r="K244"/>
  <c r="N244" s="1"/>
  <c r="Q244" s="1"/>
  <c r="O243"/>
  <c r="K243"/>
  <c r="N243" s="1"/>
  <c r="Q243" s="1"/>
  <c r="O242"/>
  <c r="P242" s="1"/>
  <c r="K242"/>
  <c r="N242" s="1"/>
  <c r="Q242" s="1"/>
  <c r="O241"/>
  <c r="P241" s="1"/>
  <c r="K241"/>
  <c r="N241" s="1"/>
  <c r="Q241" s="1"/>
  <c r="O240"/>
  <c r="P240" s="1"/>
  <c r="K240"/>
  <c r="N240" s="1"/>
  <c r="Q240" s="1"/>
  <c r="O239"/>
  <c r="P239" s="1"/>
  <c r="N239"/>
  <c r="Q239" s="1"/>
  <c r="K239"/>
  <c r="O238"/>
  <c r="P238" s="1"/>
  <c r="N238"/>
  <c r="Q238" s="1"/>
  <c r="K238"/>
  <c r="O237"/>
  <c r="K237"/>
  <c r="N237" s="1"/>
  <c r="Q237" s="1"/>
  <c r="O236"/>
  <c r="K236"/>
  <c r="N236" s="1"/>
  <c r="Q236" s="1"/>
  <c r="O235"/>
  <c r="P235" s="1"/>
  <c r="K235"/>
  <c r="N235" s="1"/>
  <c r="Q235" s="1"/>
  <c r="O234"/>
  <c r="P234" s="1"/>
  <c r="K234"/>
  <c r="N234" s="1"/>
  <c r="Q234" s="1"/>
  <c r="O233"/>
  <c r="P233" s="1"/>
  <c r="K233"/>
  <c r="N233" s="1"/>
  <c r="Q233" s="1"/>
  <c r="O232"/>
  <c r="P232" s="1"/>
  <c r="K232"/>
  <c r="N232" s="1"/>
  <c r="Q232" s="1"/>
  <c r="O231"/>
  <c r="P231" s="1"/>
  <c r="N231"/>
  <c r="Q231" s="1"/>
  <c r="K231"/>
  <c r="O230"/>
  <c r="P230" s="1"/>
  <c r="N230"/>
  <c r="Q230" s="1"/>
  <c r="K230"/>
  <c r="O229"/>
  <c r="K229"/>
  <c r="N229" s="1"/>
  <c r="Q229" s="1"/>
  <c r="O228"/>
  <c r="K228"/>
  <c r="N228" s="1"/>
  <c r="Q228" s="1"/>
  <c r="O227"/>
  <c r="P227" s="1"/>
  <c r="K227"/>
  <c r="N227" s="1"/>
  <c r="Q227" s="1"/>
  <c r="O226"/>
  <c r="P226" s="1"/>
  <c r="K226"/>
  <c r="N226" s="1"/>
  <c r="Q226" s="1"/>
  <c r="O225"/>
  <c r="P225" s="1"/>
  <c r="K225"/>
  <c r="N225" s="1"/>
  <c r="Q225" s="1"/>
  <c r="O224"/>
  <c r="P224" s="1"/>
  <c r="K224"/>
  <c r="N224" s="1"/>
  <c r="Q224" s="1"/>
  <c r="O223"/>
  <c r="P223" s="1"/>
  <c r="N223"/>
  <c r="Q223" s="1"/>
  <c r="K223"/>
  <c r="O222"/>
  <c r="P222" s="1"/>
  <c r="N222"/>
  <c r="Q222" s="1"/>
  <c r="K222"/>
  <c r="O221"/>
  <c r="K221"/>
  <c r="N221" s="1"/>
  <c r="Q221" s="1"/>
  <c r="O220"/>
  <c r="K220"/>
  <c r="N220" s="1"/>
  <c r="Q220" s="1"/>
  <c r="O219"/>
  <c r="P219" s="1"/>
  <c r="K219"/>
  <c r="N219" s="1"/>
  <c r="Q219" s="1"/>
  <c r="O218"/>
  <c r="P218" s="1"/>
  <c r="K218"/>
  <c r="N218" s="1"/>
  <c r="Q218" s="1"/>
  <c r="O217"/>
  <c r="P217" s="1"/>
  <c r="K217"/>
  <c r="N217" s="1"/>
  <c r="Q217" s="1"/>
  <c r="O216"/>
  <c r="P216" s="1"/>
  <c r="K216"/>
  <c r="N216" s="1"/>
  <c r="Q216" s="1"/>
  <c r="O212"/>
  <c r="P212" s="1"/>
  <c r="N212"/>
  <c r="Q212" s="1"/>
  <c r="K212"/>
  <c r="O211"/>
  <c r="P211" s="1"/>
  <c r="N211"/>
  <c r="Q211" s="1"/>
  <c r="K211"/>
  <c r="Q210"/>
  <c r="O210"/>
  <c r="N210"/>
  <c r="K210"/>
  <c r="O209"/>
  <c r="K209"/>
  <c r="N209" s="1"/>
  <c r="Q209" s="1"/>
  <c r="O208"/>
  <c r="K208"/>
  <c r="N208" s="1"/>
  <c r="Q208" s="1"/>
  <c r="O207"/>
  <c r="P207" s="1"/>
  <c r="K207"/>
  <c r="N207" s="1"/>
  <c r="Q207" s="1"/>
  <c r="O206"/>
  <c r="P206" s="1"/>
  <c r="K206"/>
  <c r="N206" s="1"/>
  <c r="Q206" s="1"/>
  <c r="O205"/>
  <c r="P205" s="1"/>
  <c r="K205"/>
  <c r="N205" s="1"/>
  <c r="Q205" s="1"/>
  <c r="O204"/>
  <c r="P204" s="1"/>
  <c r="N204"/>
  <c r="Q204" s="1"/>
  <c r="K204"/>
  <c r="O203"/>
  <c r="P203" s="1"/>
  <c r="N203"/>
  <c r="Q203" s="1"/>
  <c r="K203"/>
  <c r="Q202"/>
  <c r="O202"/>
  <c r="N202"/>
  <c r="K202"/>
  <c r="O201"/>
  <c r="K201"/>
  <c r="N201" s="1"/>
  <c r="Q201" s="1"/>
  <c r="O200"/>
  <c r="K200"/>
  <c r="N200" s="1"/>
  <c r="Q200" s="1"/>
  <c r="O199"/>
  <c r="P199" s="1"/>
  <c r="K199"/>
  <c r="N199" s="1"/>
  <c r="Q199" s="1"/>
  <c r="O198"/>
  <c r="P198" s="1"/>
  <c r="K198"/>
  <c r="N198" s="1"/>
  <c r="Q198" s="1"/>
  <c r="O197"/>
  <c r="P197" s="1"/>
  <c r="K197"/>
  <c r="N197" s="1"/>
  <c r="Q197" s="1"/>
  <c r="O196"/>
  <c r="P196" s="1"/>
  <c r="N196"/>
  <c r="Q196" s="1"/>
  <c r="K196"/>
  <c r="O195"/>
  <c r="P195" s="1"/>
  <c r="N195"/>
  <c r="Q195" s="1"/>
  <c r="K195"/>
  <c r="Q194"/>
  <c r="O194"/>
  <c r="N194"/>
  <c r="K194"/>
  <c r="O193"/>
  <c r="K193"/>
  <c r="N193" s="1"/>
  <c r="Q193" s="1"/>
  <c r="O192"/>
  <c r="K192"/>
  <c r="N192" s="1"/>
  <c r="Q192" s="1"/>
  <c r="O191"/>
  <c r="P191" s="1"/>
  <c r="K191"/>
  <c r="N191" s="1"/>
  <c r="Q191" s="1"/>
  <c r="O190"/>
  <c r="P190" s="1"/>
  <c r="K190"/>
  <c r="N190" s="1"/>
  <c r="Q190" s="1"/>
  <c r="O189"/>
  <c r="P189" s="1"/>
  <c r="K189"/>
  <c r="N189" s="1"/>
  <c r="Q189" s="1"/>
  <c r="O188"/>
  <c r="P188" s="1"/>
  <c r="N188"/>
  <c r="Q188" s="1"/>
  <c r="K188"/>
  <c r="O187"/>
  <c r="P187" s="1"/>
  <c r="N187"/>
  <c r="Q187" s="1"/>
  <c r="K187"/>
  <c r="Q186"/>
  <c r="O186"/>
  <c r="N186"/>
  <c r="K186"/>
  <c r="O185"/>
  <c r="K185"/>
  <c r="N185" s="1"/>
  <c r="Q185" s="1"/>
  <c r="O184"/>
  <c r="K184"/>
  <c r="N184" s="1"/>
  <c r="Q184" s="1"/>
  <c r="O183"/>
  <c r="P183" s="1"/>
  <c r="K183"/>
  <c r="N183" s="1"/>
  <c r="Q183" s="1"/>
  <c r="O182"/>
  <c r="P182" s="1"/>
  <c r="K182"/>
  <c r="N182" s="1"/>
  <c r="Q182" s="1"/>
  <c r="O181"/>
  <c r="P181" s="1"/>
  <c r="K181"/>
  <c r="N181" s="1"/>
  <c r="Q181" s="1"/>
  <c r="Q180"/>
  <c r="O180"/>
  <c r="P180" s="1"/>
  <c r="N180"/>
  <c r="K180"/>
  <c r="O179"/>
  <c r="P179" s="1"/>
  <c r="N179"/>
  <c r="Q179" s="1"/>
  <c r="K179"/>
  <c r="O178"/>
  <c r="N178"/>
  <c r="Q178" s="1"/>
  <c r="K178"/>
  <c r="O177"/>
  <c r="K177"/>
  <c r="N177" s="1"/>
  <c r="Q177" s="1"/>
  <c r="O176"/>
  <c r="K176"/>
  <c r="N176" s="1"/>
  <c r="Q176" s="1"/>
  <c r="O175"/>
  <c r="P175" s="1"/>
  <c r="K175"/>
  <c r="N175" s="1"/>
  <c r="Q175" s="1"/>
  <c r="O174"/>
  <c r="P174" s="1"/>
  <c r="K174"/>
  <c r="N174" s="1"/>
  <c r="Q174" s="1"/>
  <c r="O173"/>
  <c r="P173" s="1"/>
  <c r="K173"/>
  <c r="N173" s="1"/>
  <c r="Q173" s="1"/>
  <c r="Q172"/>
  <c r="O172"/>
  <c r="P172" s="1"/>
  <c r="N172"/>
  <c r="K172"/>
  <c r="O171"/>
  <c r="P171" s="1"/>
  <c r="N171"/>
  <c r="Q171" s="1"/>
  <c r="K171"/>
  <c r="O170"/>
  <c r="N170"/>
  <c r="Q170" s="1"/>
  <c r="K170"/>
  <c r="O169"/>
  <c r="K169"/>
  <c r="N169" s="1"/>
  <c r="Q169" s="1"/>
  <c r="O168"/>
  <c r="K168"/>
  <c r="N168" s="1"/>
  <c r="Q168" s="1"/>
  <c r="O167"/>
  <c r="P167" s="1"/>
  <c r="K167"/>
  <c r="N167" s="1"/>
  <c r="Q167" s="1"/>
  <c r="O166"/>
  <c r="P166" s="1"/>
  <c r="K166"/>
  <c r="N166" s="1"/>
  <c r="Q166" s="1"/>
  <c r="O165"/>
  <c r="P165" s="1"/>
  <c r="K165"/>
  <c r="N165" s="1"/>
  <c r="Q165" s="1"/>
  <c r="Q164"/>
  <c r="O164"/>
  <c r="P164" s="1"/>
  <c r="N164"/>
  <c r="K164"/>
  <c r="O163"/>
  <c r="P163" s="1"/>
  <c r="N163"/>
  <c r="Q163" s="1"/>
  <c r="K163"/>
  <c r="O162"/>
  <c r="N162"/>
  <c r="Q162" s="1"/>
  <c r="K162"/>
  <c r="O161"/>
  <c r="K161"/>
  <c r="N161" s="1"/>
  <c r="Q161" s="1"/>
  <c r="O160"/>
  <c r="K160"/>
  <c r="N160" s="1"/>
  <c r="Q160" s="1"/>
  <c r="O156"/>
  <c r="P156" s="1"/>
  <c r="K156"/>
  <c r="N156" s="1"/>
  <c r="Q156" s="1"/>
  <c r="O155"/>
  <c r="P155" s="1"/>
  <c r="K155"/>
  <c r="N155" s="1"/>
  <c r="Q155" s="1"/>
  <c r="O154"/>
  <c r="P154" s="1"/>
  <c r="K154"/>
  <c r="N154" s="1"/>
  <c r="Q154" s="1"/>
  <c r="Q153"/>
  <c r="O153"/>
  <c r="P153" s="1"/>
  <c r="N153"/>
  <c r="K153"/>
  <c r="O152"/>
  <c r="P152" s="1"/>
  <c r="N152"/>
  <c r="Q152" s="1"/>
  <c r="K152"/>
  <c r="O151"/>
  <c r="N151"/>
  <c r="Q151" s="1"/>
  <c r="K151"/>
  <c r="O150"/>
  <c r="K150"/>
  <c r="N150" s="1"/>
  <c r="Q150" s="1"/>
  <c r="O149"/>
  <c r="K149"/>
  <c r="N149" s="1"/>
  <c r="Q149" s="1"/>
  <c r="O148"/>
  <c r="P148" s="1"/>
  <c r="K148"/>
  <c r="N148" s="1"/>
  <c r="Q148" s="1"/>
  <c r="O147"/>
  <c r="P147" s="1"/>
  <c r="K147"/>
  <c r="N147" s="1"/>
  <c r="Q147" s="1"/>
  <c r="O146"/>
  <c r="P146" s="1"/>
  <c r="K146"/>
  <c r="N146" s="1"/>
  <c r="Q146" s="1"/>
  <c r="Q145"/>
  <c r="O145"/>
  <c r="P145" s="1"/>
  <c r="N145"/>
  <c r="K145"/>
  <c r="O144"/>
  <c r="P144" s="1"/>
  <c r="N144"/>
  <c r="Q144" s="1"/>
  <c r="K144"/>
  <c r="O143"/>
  <c r="N143"/>
  <c r="Q143" s="1"/>
  <c r="K143"/>
  <c r="O142"/>
  <c r="K142"/>
  <c r="N142" s="1"/>
  <c r="Q142" s="1"/>
  <c r="O141"/>
  <c r="K141"/>
  <c r="N141" s="1"/>
  <c r="Q141" s="1"/>
  <c r="O140"/>
  <c r="P140" s="1"/>
  <c r="K140"/>
  <c r="N140" s="1"/>
  <c r="Q140" s="1"/>
  <c r="O139"/>
  <c r="P139" s="1"/>
  <c r="K139"/>
  <c r="N139" s="1"/>
  <c r="Q139" s="1"/>
  <c r="O138"/>
  <c r="P138" s="1"/>
  <c r="K138"/>
  <c r="N138" s="1"/>
  <c r="Q138" s="1"/>
  <c r="Q137"/>
  <c r="O137"/>
  <c r="P137" s="1"/>
  <c r="N137"/>
  <c r="K137"/>
  <c r="O136"/>
  <c r="P136" s="1"/>
  <c r="N136"/>
  <c r="Q136" s="1"/>
  <c r="K136"/>
  <c r="O135"/>
  <c r="N135"/>
  <c r="Q135" s="1"/>
  <c r="K135"/>
  <c r="O134"/>
  <c r="K134"/>
  <c r="N134" s="1"/>
  <c r="Q134" s="1"/>
  <c r="O133"/>
  <c r="K133"/>
  <c r="N133" s="1"/>
  <c r="Q133" s="1"/>
  <c r="O132"/>
  <c r="P132" s="1"/>
  <c r="K132"/>
  <c r="N132" s="1"/>
  <c r="Q132" s="1"/>
  <c r="O131"/>
  <c r="P131" s="1"/>
  <c r="K131"/>
  <c r="N131" s="1"/>
  <c r="Q131" s="1"/>
  <c r="O130"/>
  <c r="P130" s="1"/>
  <c r="K130"/>
  <c r="N130" s="1"/>
  <c r="Q130" s="1"/>
  <c r="Q129"/>
  <c r="O129"/>
  <c r="P129" s="1"/>
  <c r="N129"/>
  <c r="K129"/>
  <c r="O128"/>
  <c r="P128" s="1"/>
  <c r="N128"/>
  <c r="Q128" s="1"/>
  <c r="K128"/>
  <c r="O127"/>
  <c r="N127"/>
  <c r="Q127" s="1"/>
  <c r="K127"/>
  <c r="O126"/>
  <c r="K126"/>
  <c r="N126" s="1"/>
  <c r="Q126" s="1"/>
  <c r="O125"/>
  <c r="K125"/>
  <c r="N125" s="1"/>
  <c r="Q125" s="1"/>
  <c r="O124"/>
  <c r="P124" s="1"/>
  <c r="K124"/>
  <c r="N124" s="1"/>
  <c r="Q124" s="1"/>
  <c r="O123"/>
  <c r="P123" s="1"/>
  <c r="K123"/>
  <c r="N123" s="1"/>
  <c r="Q123" s="1"/>
  <c r="O122"/>
  <c r="P122" s="1"/>
  <c r="K122"/>
  <c r="N122" s="1"/>
  <c r="Q122" s="1"/>
  <c r="O121"/>
  <c r="P121" s="1"/>
  <c r="K121"/>
  <c r="N121" s="1"/>
  <c r="Q121" s="1"/>
  <c r="O120"/>
  <c r="P120" s="1"/>
  <c r="N120"/>
  <c r="Q120" s="1"/>
  <c r="K120"/>
  <c r="O119"/>
  <c r="P119" s="1"/>
  <c r="N119"/>
  <c r="Q119" s="1"/>
  <c r="K119"/>
  <c r="O118"/>
  <c r="K118"/>
  <c r="N118" s="1"/>
  <c r="Q118" s="1"/>
  <c r="O117"/>
  <c r="K117"/>
  <c r="N117" s="1"/>
  <c r="Q117" s="1"/>
  <c r="O116"/>
  <c r="P116" s="1"/>
  <c r="K116"/>
  <c r="N116" s="1"/>
  <c r="Q116" s="1"/>
  <c r="O115"/>
  <c r="P115" s="1"/>
  <c r="K115"/>
  <c r="N115" s="1"/>
  <c r="Q115" s="1"/>
  <c r="O114"/>
  <c r="P114" s="1"/>
  <c r="K114"/>
  <c r="N114" s="1"/>
  <c r="Q114" s="1"/>
  <c r="O113"/>
  <c r="P113" s="1"/>
  <c r="K113"/>
  <c r="N113" s="1"/>
  <c r="Q113" s="1"/>
  <c r="O112"/>
  <c r="P112" s="1"/>
  <c r="N112"/>
  <c r="Q112" s="1"/>
  <c r="K112"/>
  <c r="O111"/>
  <c r="P111" s="1"/>
  <c r="N111"/>
  <c r="Q111" s="1"/>
  <c r="K111"/>
  <c r="O110"/>
  <c r="K110"/>
  <c r="N110" s="1"/>
  <c r="Q110" s="1"/>
  <c r="O109"/>
  <c r="K109"/>
  <c r="N109" s="1"/>
  <c r="Q109" s="1"/>
  <c r="O108"/>
  <c r="P108" s="1"/>
  <c r="K108"/>
  <c r="N108" s="1"/>
  <c r="Q108" s="1"/>
  <c r="O107"/>
  <c r="P107" s="1"/>
  <c r="K107"/>
  <c r="N107" s="1"/>
  <c r="Q107" s="1"/>
  <c r="O106"/>
  <c r="P106" s="1"/>
  <c r="K106"/>
  <c r="N106" s="1"/>
  <c r="Q106" s="1"/>
  <c r="O105"/>
  <c r="P105" s="1"/>
  <c r="K105"/>
  <c r="N105" s="1"/>
  <c r="Q105" s="1"/>
  <c r="O104"/>
  <c r="P104" s="1"/>
  <c r="N104"/>
  <c r="Q104" s="1"/>
  <c r="K104"/>
  <c r="O103"/>
  <c r="P103" s="1"/>
  <c r="N103"/>
  <c r="Q103" s="1"/>
  <c r="K103"/>
  <c r="O102"/>
  <c r="K102"/>
  <c r="N102" s="1"/>
  <c r="Q102" s="1"/>
  <c r="O101"/>
  <c r="K101"/>
  <c r="N101" s="1"/>
  <c r="Q101" s="1"/>
  <c r="O100"/>
  <c r="P100" s="1"/>
  <c r="K100"/>
  <c r="N100" s="1"/>
  <c r="Q100" s="1"/>
  <c r="O99"/>
  <c r="P99" s="1"/>
  <c r="K99"/>
  <c r="N99" s="1"/>
  <c r="Q99" s="1"/>
  <c r="O98"/>
  <c r="P98" s="1"/>
  <c r="K98"/>
  <c r="N98" s="1"/>
  <c r="Q98" s="1"/>
  <c r="O97"/>
  <c r="P97" s="1"/>
  <c r="K97"/>
  <c r="N97" s="1"/>
  <c r="Q97" s="1"/>
  <c r="O93"/>
  <c r="P93" s="1"/>
  <c r="N93"/>
  <c r="Q93" s="1"/>
  <c r="K93"/>
  <c r="O92"/>
  <c r="P92" s="1"/>
  <c r="N92"/>
  <c r="Q92" s="1"/>
  <c r="K92"/>
  <c r="O91"/>
  <c r="K91"/>
  <c r="N91" s="1"/>
  <c r="Q91" s="1"/>
  <c r="O90"/>
  <c r="K90"/>
  <c r="N90" s="1"/>
  <c r="Q90" s="1"/>
  <c r="O89"/>
  <c r="P89" s="1"/>
  <c r="K89"/>
  <c r="N89" s="1"/>
  <c r="Q89" s="1"/>
  <c r="O88"/>
  <c r="P88" s="1"/>
  <c r="K88"/>
  <c r="N88" s="1"/>
  <c r="Q88" s="1"/>
  <c r="O87"/>
  <c r="P87" s="1"/>
  <c r="K87"/>
  <c r="N87" s="1"/>
  <c r="Q87" s="1"/>
  <c r="O86"/>
  <c r="P86" s="1"/>
  <c r="K86"/>
  <c r="N86" s="1"/>
  <c r="Q86" s="1"/>
  <c r="O85"/>
  <c r="P85" s="1"/>
  <c r="N85"/>
  <c r="Q85" s="1"/>
  <c r="K85"/>
  <c r="O84"/>
  <c r="P84" s="1"/>
  <c r="N84"/>
  <c r="Q84" s="1"/>
  <c r="K84"/>
  <c r="O83"/>
  <c r="K83"/>
  <c r="N83" s="1"/>
  <c r="Q83" s="1"/>
  <c r="O82"/>
  <c r="K82"/>
  <c r="N82" s="1"/>
  <c r="Q82" s="1"/>
  <c r="O81"/>
  <c r="P81" s="1"/>
  <c r="K81"/>
  <c r="N81" s="1"/>
  <c r="Q81" s="1"/>
  <c r="O80"/>
  <c r="P80" s="1"/>
  <c r="K80"/>
  <c r="N80" s="1"/>
  <c r="Q80" s="1"/>
  <c r="O79"/>
  <c r="P79" s="1"/>
  <c r="K79"/>
  <c r="N79" s="1"/>
  <c r="Q79" s="1"/>
  <c r="O78"/>
  <c r="P78" s="1"/>
  <c r="K78"/>
  <c r="N78" s="1"/>
  <c r="Q78" s="1"/>
  <c r="O77"/>
  <c r="P77" s="1"/>
  <c r="N77"/>
  <c r="Q77" s="1"/>
  <c r="K77"/>
  <c r="O76"/>
  <c r="P76" s="1"/>
  <c r="N76"/>
  <c r="Q76" s="1"/>
  <c r="K76"/>
  <c r="O75"/>
  <c r="K75"/>
  <c r="N75" s="1"/>
  <c r="Q75" s="1"/>
  <c r="O74"/>
  <c r="K74"/>
  <c r="N74" s="1"/>
  <c r="Q74" s="1"/>
  <c r="O73"/>
  <c r="P73" s="1"/>
  <c r="K73"/>
  <c r="N73" s="1"/>
  <c r="Q73" s="1"/>
  <c r="O72"/>
  <c r="P72" s="1"/>
  <c r="K72"/>
  <c r="N72" s="1"/>
  <c r="Q72" s="1"/>
  <c r="O71"/>
  <c r="P71" s="1"/>
  <c r="K71"/>
  <c r="N71" s="1"/>
  <c r="Q71" s="1"/>
  <c r="O70"/>
  <c r="P70" s="1"/>
  <c r="K70"/>
  <c r="N70" s="1"/>
  <c r="Q70" s="1"/>
  <c r="O69"/>
  <c r="P69" s="1"/>
  <c r="N69"/>
  <c r="Q69" s="1"/>
  <c r="K69"/>
  <c r="O68"/>
  <c r="P68" s="1"/>
  <c r="N68"/>
  <c r="Q68" s="1"/>
  <c r="K68"/>
  <c r="O67"/>
  <c r="K67"/>
  <c r="N67" s="1"/>
  <c r="Q67" s="1"/>
  <c r="O66"/>
  <c r="K66"/>
  <c r="N66" s="1"/>
  <c r="Q66" s="1"/>
  <c r="O65"/>
  <c r="P65" s="1"/>
  <c r="K65"/>
  <c r="N65" s="1"/>
  <c r="Q65" s="1"/>
  <c r="O64"/>
  <c r="P64" s="1"/>
  <c r="K64"/>
  <c r="N64" s="1"/>
  <c r="Q64" s="1"/>
  <c r="O63"/>
  <c r="P63" s="1"/>
  <c r="K63"/>
  <c r="N63" s="1"/>
  <c r="Q63" s="1"/>
  <c r="O62"/>
  <c r="P62" s="1"/>
  <c r="K62"/>
  <c r="N62" s="1"/>
  <c r="Q62" s="1"/>
  <c r="O61"/>
  <c r="P61" s="1"/>
  <c r="N61"/>
  <c r="Q61" s="1"/>
  <c r="K61"/>
  <c r="O60"/>
  <c r="P60" s="1"/>
  <c r="N60"/>
  <c r="Q60" s="1"/>
  <c r="K60"/>
  <c r="O59"/>
  <c r="K59"/>
  <c r="N59" s="1"/>
  <c r="Q59" s="1"/>
  <c r="O58"/>
  <c r="K58"/>
  <c r="N58" s="1"/>
  <c r="Q58" s="1"/>
  <c r="O57"/>
  <c r="P57" s="1"/>
  <c r="K57"/>
  <c r="N57" s="1"/>
  <c r="Q57" s="1"/>
  <c r="O56"/>
  <c r="P56" s="1"/>
  <c r="K56"/>
  <c r="N56" s="1"/>
  <c r="Q56" s="1"/>
  <c r="O55"/>
  <c r="P55" s="1"/>
  <c r="K55"/>
  <c r="N55" s="1"/>
  <c r="Q55" s="1"/>
  <c r="O54"/>
  <c r="P54" s="1"/>
  <c r="K54"/>
  <c r="N54" s="1"/>
  <c r="Q54" s="1"/>
  <c r="Q53"/>
  <c r="O53"/>
  <c r="P53" s="1"/>
  <c r="N53"/>
  <c r="K53"/>
  <c r="O52"/>
  <c r="P52" s="1"/>
  <c r="N52"/>
  <c r="Q52" s="1"/>
  <c r="K52"/>
  <c r="O51"/>
  <c r="K51"/>
  <c r="N51" s="1"/>
  <c r="Q51" s="1"/>
  <c r="O50"/>
  <c r="K50"/>
  <c r="N50" s="1"/>
  <c r="Q50" s="1"/>
  <c r="O49"/>
  <c r="P49" s="1"/>
  <c r="K49"/>
  <c r="N49" s="1"/>
  <c r="Q49" s="1"/>
  <c r="O48"/>
  <c r="P48" s="1"/>
  <c r="K48"/>
  <c r="N48" s="1"/>
  <c r="Q48" s="1"/>
  <c r="O47"/>
  <c r="P47" s="1"/>
  <c r="K47"/>
  <c r="N47" s="1"/>
  <c r="Q47" s="1"/>
  <c r="O46"/>
  <c r="P46" s="1"/>
  <c r="K46"/>
  <c r="N46" s="1"/>
  <c r="Q46" s="1"/>
  <c r="Q45"/>
  <c r="O45"/>
  <c r="P45" s="1"/>
  <c r="N45"/>
  <c r="K45"/>
  <c r="O44"/>
  <c r="P44" s="1"/>
  <c r="N44"/>
  <c r="Q44" s="1"/>
  <c r="K44"/>
  <c r="O43"/>
  <c r="K43"/>
  <c r="N43" s="1"/>
  <c r="Q43" s="1"/>
  <c r="O42"/>
  <c r="K42"/>
  <c r="N42" s="1"/>
  <c r="Q42" s="1"/>
  <c r="O41"/>
  <c r="P41" s="1"/>
  <c r="K41"/>
  <c r="N41" s="1"/>
  <c r="Q41" s="1"/>
  <c r="O40"/>
  <c r="P40" s="1"/>
  <c r="K40"/>
  <c r="N40" s="1"/>
  <c r="Q40" s="1"/>
  <c r="O39"/>
  <c r="P39" s="1"/>
  <c r="K39"/>
  <c r="N39" s="1"/>
  <c r="Q39" s="1"/>
  <c r="O38"/>
  <c r="P38" s="1"/>
  <c r="K38"/>
  <c r="N38" s="1"/>
  <c r="Q38" s="1"/>
  <c r="Q37"/>
  <c r="O37"/>
  <c r="P37" s="1"/>
  <c r="N37"/>
  <c r="K37"/>
  <c r="O36"/>
  <c r="P36" s="1"/>
  <c r="N36"/>
  <c r="Q36" s="1"/>
  <c r="K36"/>
  <c r="O35"/>
  <c r="K35"/>
  <c r="N35" s="1"/>
  <c r="Q35" s="1"/>
  <c r="O34"/>
  <c r="K34"/>
  <c r="N34" s="1"/>
  <c r="Q34" s="1"/>
  <c r="O33"/>
  <c r="P33" s="1"/>
  <c r="K33"/>
  <c r="N33" s="1"/>
  <c r="Q33" s="1"/>
  <c r="O32"/>
  <c r="P32" s="1"/>
  <c r="K32"/>
  <c r="N32" s="1"/>
  <c r="Q32" s="1"/>
  <c r="O31"/>
  <c r="P31" s="1"/>
  <c r="K31"/>
  <c r="N31" s="1"/>
  <c r="Q31" s="1"/>
  <c r="O30"/>
  <c r="P30" s="1"/>
  <c r="K30"/>
  <c r="N30" s="1"/>
  <c r="Q30" s="1"/>
  <c r="Q29"/>
  <c r="O29"/>
  <c r="P29" s="1"/>
  <c r="N29"/>
  <c r="K29"/>
  <c r="O28"/>
  <c r="P28" s="1"/>
  <c r="N28"/>
  <c r="Q28" s="1"/>
  <c r="K28"/>
  <c r="O27"/>
  <c r="K27"/>
  <c r="N27" s="1"/>
  <c r="Q27" s="1"/>
  <c r="O26"/>
  <c r="K26"/>
  <c r="N26" s="1"/>
  <c r="Q26" s="1"/>
  <c r="O25"/>
  <c r="P25" s="1"/>
  <c r="K25"/>
  <c r="N25" s="1"/>
  <c r="Q25" s="1"/>
  <c r="O24"/>
  <c r="P24" s="1"/>
  <c r="K24"/>
  <c r="N24" s="1"/>
  <c r="Q24" s="1"/>
  <c r="O23"/>
  <c r="P23" s="1"/>
  <c r="K23"/>
  <c r="N23" s="1"/>
  <c r="Q23" s="1"/>
  <c r="O22"/>
  <c r="P22" s="1"/>
  <c r="K22"/>
  <c r="N22" s="1"/>
  <c r="Q22" s="1"/>
  <c r="Q21"/>
  <c r="O21"/>
  <c r="P21" s="1"/>
  <c r="N21"/>
  <c r="K21"/>
  <c r="O20"/>
  <c r="P20" s="1"/>
  <c r="N20"/>
  <c r="Q20" s="1"/>
  <c r="K20"/>
  <c r="O19"/>
  <c r="K19"/>
  <c r="N19" s="1"/>
  <c r="Q19" s="1"/>
  <c r="O18"/>
  <c r="K18"/>
  <c r="N18" s="1"/>
  <c r="Q18" s="1"/>
  <c r="O17"/>
  <c r="P17" s="1"/>
  <c r="K17"/>
  <c r="N17" s="1"/>
  <c r="Q17" s="1"/>
  <c r="O16"/>
  <c r="P16" s="1"/>
  <c r="K16"/>
  <c r="N16" s="1"/>
  <c r="Q16" s="1"/>
  <c r="O15"/>
  <c r="P15" s="1"/>
  <c r="K15"/>
  <c r="N15" s="1"/>
  <c r="Q15" s="1"/>
  <c r="O14"/>
  <c r="P14" s="1"/>
  <c r="K14"/>
  <c r="N14" s="1"/>
  <c r="Q14" s="1"/>
  <c r="Q13"/>
  <c r="O13"/>
  <c r="P13" s="1"/>
  <c r="N13"/>
  <c r="K13"/>
  <c r="O12"/>
  <c r="P12" s="1"/>
  <c r="N12"/>
  <c r="Q12" s="1"/>
  <c r="K12"/>
  <c r="P11"/>
  <c r="O11"/>
  <c r="K11"/>
  <c r="N11" s="1"/>
  <c r="Q11" s="1"/>
  <c r="P10"/>
  <c r="O10"/>
  <c r="K10"/>
  <c r="N10" s="1"/>
  <c r="Q10" s="1"/>
  <c r="O9"/>
  <c r="P9" s="1"/>
  <c r="K9"/>
  <c r="N9" s="1"/>
  <c r="Q9" s="1"/>
  <c r="O8"/>
  <c r="P8" s="1"/>
  <c r="K8"/>
  <c r="N8" s="1"/>
  <c r="Q8" s="1"/>
  <c r="P3"/>
  <c r="P264" s="1"/>
  <c r="K2"/>
  <c r="N2" s="1"/>
  <c r="Q2" s="1"/>
  <c r="F2"/>
  <c r="O2" s="1"/>
  <c r="P2" s="1"/>
  <c r="Y1"/>
  <c r="W1"/>
  <c r="V1"/>
  <c r="U1"/>
  <c r="T1"/>
  <c r="S1"/>
  <c r="A4" i="4"/>
  <c r="F4" s="1"/>
  <c r="N91" i="7" l="1"/>
  <c r="N92" s="1"/>
  <c r="N12"/>
  <c r="F91"/>
  <c r="F12"/>
  <c r="O15" i="9"/>
  <c r="O22"/>
  <c r="O44"/>
  <c r="O51"/>
  <c r="O60"/>
  <c r="O72"/>
  <c r="O94"/>
  <c r="O104"/>
  <c r="O111"/>
  <c r="O8"/>
  <c r="O18"/>
  <c r="O25"/>
  <c r="O47"/>
  <c r="O63"/>
  <c r="O81"/>
  <c r="O87"/>
  <c r="O14"/>
  <c r="O24"/>
  <c r="O39"/>
  <c r="O62"/>
  <c r="O68"/>
  <c r="O80"/>
  <c r="O23"/>
  <c r="O49"/>
  <c r="O61"/>
  <c r="O109"/>
  <c r="O16"/>
  <c r="O26"/>
  <c r="O31"/>
  <c r="O38"/>
  <c r="O52"/>
  <c r="O73"/>
  <c r="O79"/>
  <c r="O91"/>
  <c r="O95"/>
  <c r="O105"/>
  <c r="O112"/>
  <c r="O9"/>
  <c r="O12"/>
  <c r="O19"/>
  <c r="O41"/>
  <c r="O82"/>
  <c r="O98"/>
  <c r="W5" i="7"/>
  <c r="V7"/>
  <c r="U7"/>
  <c r="P265" i="5"/>
  <c r="P275"/>
  <c r="P278"/>
  <c r="P281"/>
  <c r="P284"/>
  <c r="P293"/>
  <c r="P302"/>
  <c r="P312"/>
  <c r="P318"/>
  <c r="P328"/>
  <c r="P337"/>
  <c r="P347"/>
  <c r="P353"/>
  <c r="P363"/>
  <c r="P369"/>
  <c r="P381"/>
  <c r="P387"/>
  <c r="P400"/>
  <c r="P406"/>
  <c r="D5" i="7"/>
  <c r="C7"/>
  <c r="E91"/>
  <c r="E92" s="1"/>
  <c r="E58"/>
  <c r="E12"/>
  <c r="M91"/>
  <c r="M58"/>
  <c r="M12"/>
  <c r="P249" i="5"/>
  <c r="P257"/>
  <c r="P267"/>
  <c r="P270"/>
  <c r="P296"/>
  <c r="D58" i="7"/>
  <c r="D12"/>
  <c r="D91"/>
  <c r="L58"/>
  <c r="L12"/>
  <c r="L91"/>
  <c r="L92" s="1"/>
  <c r="P19" i="5"/>
  <c r="P27"/>
  <c r="P35"/>
  <c r="P43"/>
  <c r="P51"/>
  <c r="P59"/>
  <c r="P67"/>
  <c r="P75"/>
  <c r="P83"/>
  <c r="P91"/>
  <c r="P102"/>
  <c r="P110"/>
  <c r="P118"/>
  <c r="P126"/>
  <c r="P134"/>
  <c r="P142"/>
  <c r="P150"/>
  <c r="P161"/>
  <c r="P169"/>
  <c r="P177"/>
  <c r="P185"/>
  <c r="P193"/>
  <c r="P201"/>
  <c r="P209"/>
  <c r="P220"/>
  <c r="P228"/>
  <c r="P236"/>
  <c r="P244"/>
  <c r="P252"/>
  <c r="P259"/>
  <c r="P262"/>
  <c r="P272"/>
  <c r="P283"/>
  <c r="P308"/>
  <c r="P311"/>
  <c r="P317"/>
  <c r="P324"/>
  <c r="P327"/>
  <c r="P333"/>
  <c r="P343"/>
  <c r="P346"/>
  <c r="P359"/>
  <c r="P362"/>
  <c r="P375"/>
  <c r="P380"/>
  <c r="P396"/>
  <c r="P399"/>
  <c r="C58" i="7"/>
  <c r="C12"/>
  <c r="C91"/>
  <c r="C92" s="1"/>
  <c r="K58"/>
  <c r="K12"/>
  <c r="K91"/>
  <c r="P274" i="5"/>
  <c r="P277"/>
  <c r="P295"/>
  <c r="P301"/>
  <c r="P352"/>
  <c r="P368"/>
  <c r="P386"/>
  <c r="P405"/>
  <c r="B58" i="7"/>
  <c r="B12"/>
  <c r="B91"/>
  <c r="B92" s="1"/>
  <c r="J58"/>
  <c r="J12"/>
  <c r="J91"/>
  <c r="J92" s="1"/>
  <c r="R58"/>
  <c r="R12"/>
  <c r="R91"/>
  <c r="R92" s="1"/>
  <c r="P266" i="5"/>
  <c r="P269"/>
  <c r="P282"/>
  <c r="P292"/>
  <c r="P304"/>
  <c r="P310"/>
  <c r="P320"/>
  <c r="P326"/>
  <c r="P339"/>
  <c r="P345"/>
  <c r="P355"/>
  <c r="P361"/>
  <c r="P371"/>
  <c r="P379"/>
  <c r="P389"/>
  <c r="P398"/>
  <c r="P408"/>
  <c r="P402"/>
  <c r="P391"/>
  <c r="P383"/>
  <c r="P373"/>
  <c r="P365"/>
  <c r="P357"/>
  <c r="P349"/>
  <c r="P341"/>
  <c r="P330"/>
  <c r="P322"/>
  <c r="P314"/>
  <c r="P306"/>
  <c r="P298"/>
  <c r="P290"/>
  <c r="P279"/>
  <c r="P409"/>
  <c r="P401"/>
  <c r="P390"/>
  <c r="P382"/>
  <c r="P372"/>
  <c r="P364"/>
  <c r="P356"/>
  <c r="P348"/>
  <c r="P340"/>
  <c r="P329"/>
  <c r="P321"/>
  <c r="P313"/>
  <c r="P305"/>
  <c r="P297"/>
  <c r="P289"/>
  <c r="P403"/>
  <c r="P392"/>
  <c r="P384"/>
  <c r="P374"/>
  <c r="P366"/>
  <c r="P358"/>
  <c r="P350"/>
  <c r="P342"/>
  <c r="P331"/>
  <c r="P323"/>
  <c r="P315"/>
  <c r="P307"/>
  <c r="P299"/>
  <c r="P291"/>
  <c r="P280"/>
  <c r="I58" i="7"/>
  <c r="I12"/>
  <c r="I91"/>
  <c r="I92" s="1"/>
  <c r="Q58"/>
  <c r="Q12"/>
  <c r="Q91"/>
  <c r="Q92" s="1"/>
  <c r="P127" i="5"/>
  <c r="P135"/>
  <c r="P143"/>
  <c r="P151"/>
  <c r="P162"/>
  <c r="P170"/>
  <c r="P178"/>
  <c r="P186"/>
  <c r="P194"/>
  <c r="P202"/>
  <c r="P210"/>
  <c r="P221"/>
  <c r="P229"/>
  <c r="P237"/>
  <c r="P245"/>
  <c r="P253"/>
  <c r="P258"/>
  <c r="P261"/>
  <c r="P276"/>
  <c r="P294"/>
  <c r="X8" i="7"/>
  <c r="X9" s="1"/>
  <c r="X44" s="1"/>
  <c r="F92"/>
  <c r="K92"/>
  <c r="H58"/>
  <c r="H12"/>
  <c r="H91"/>
  <c r="H92" s="1"/>
  <c r="P58"/>
  <c r="P12"/>
  <c r="P91"/>
  <c r="P92" s="1"/>
  <c r="P268" i="5"/>
  <c r="P271"/>
  <c r="P285"/>
  <c r="P303"/>
  <c r="P309"/>
  <c r="P316"/>
  <c r="P319"/>
  <c r="P325"/>
  <c r="P332"/>
  <c r="P338"/>
  <c r="P344"/>
  <c r="P351"/>
  <c r="P354"/>
  <c r="P367"/>
  <c r="P370"/>
  <c r="P385"/>
  <c r="P388"/>
  <c r="P404"/>
  <c r="P407"/>
  <c r="M92" i="7"/>
  <c r="G58"/>
  <c r="G12"/>
  <c r="G91"/>
  <c r="G92" s="1"/>
  <c r="O58"/>
  <c r="O12"/>
  <c r="O91"/>
  <c r="O92" s="1"/>
  <c r="P18" i="5"/>
  <c r="P26"/>
  <c r="P34"/>
  <c r="P42"/>
  <c r="P50"/>
  <c r="P58"/>
  <c r="P66"/>
  <c r="P74"/>
  <c r="P82"/>
  <c r="P90"/>
  <c r="P101"/>
  <c r="P109"/>
  <c r="P117"/>
  <c r="P125"/>
  <c r="P133"/>
  <c r="P141"/>
  <c r="P149"/>
  <c r="P160"/>
  <c r="P168"/>
  <c r="P176"/>
  <c r="P184"/>
  <c r="P192"/>
  <c r="P200"/>
  <c r="P208"/>
  <c r="P243"/>
  <c r="P260"/>
  <c r="P263"/>
  <c r="P273"/>
  <c r="P300"/>
  <c r="P360"/>
  <c r="P376"/>
  <c r="P397"/>
  <c r="AD8" i="7"/>
  <c r="AD9" s="1"/>
  <c r="AD44" s="1"/>
  <c r="D92"/>
  <c r="F58"/>
  <c r="N58"/>
  <c r="O28" i="9"/>
  <c r="O55"/>
  <c r="O66"/>
  <c r="O77"/>
  <c r="O85"/>
  <c r="O96"/>
  <c r="O107"/>
  <c r="O121"/>
  <c r="P13" i="6"/>
  <c r="P21"/>
  <c r="P29"/>
  <c r="P37"/>
  <c r="P45"/>
  <c r="P53"/>
  <c r="P61"/>
  <c r="P72"/>
  <c r="P80"/>
  <c r="P88"/>
  <c r="P96"/>
  <c r="P104"/>
  <c r="P115"/>
  <c r="P123"/>
  <c r="P131"/>
  <c r="P139"/>
  <c r="P147"/>
  <c r="P155"/>
  <c r="P166"/>
  <c r="P174"/>
  <c r="P182"/>
  <c r="P190"/>
  <c r="P198"/>
  <c r="P209"/>
  <c r="P217"/>
  <c r="P225"/>
  <c r="P233"/>
  <c r="P241"/>
  <c r="P252"/>
  <c r="P260"/>
  <c r="P271"/>
  <c r="P279"/>
  <c r="B7" i="7"/>
  <c r="O37" i="9"/>
  <c r="O45"/>
  <c r="O53"/>
  <c r="O64"/>
  <c r="O75"/>
  <c r="O83"/>
  <c r="P11" i="6"/>
  <c r="P19"/>
  <c r="P27"/>
  <c r="P35"/>
  <c r="P43"/>
  <c r="P51"/>
  <c r="P59"/>
  <c r="P70"/>
  <c r="P78"/>
  <c r="P86"/>
  <c r="P94"/>
  <c r="P102"/>
  <c r="P113"/>
  <c r="P121"/>
  <c r="P129"/>
  <c r="P137"/>
  <c r="P145"/>
  <c r="P153"/>
  <c r="P172"/>
  <c r="P180"/>
  <c r="P188"/>
  <c r="P196"/>
  <c r="P231"/>
  <c r="O13" i="9"/>
  <c r="O21"/>
  <c r="O29"/>
  <c r="O40"/>
  <c r="O48"/>
  <c r="O59"/>
  <c r="O67"/>
  <c r="O78"/>
  <c r="O86"/>
  <c r="O97"/>
  <c r="O108"/>
  <c r="O27"/>
  <c r="O54"/>
  <c r="O65"/>
  <c r="O76"/>
  <c r="P12" i="6"/>
  <c r="P20"/>
  <c r="P28"/>
  <c r="P36"/>
  <c r="P44"/>
  <c r="P52"/>
  <c r="P60"/>
  <c r="P71"/>
  <c r="P79"/>
  <c r="P87"/>
  <c r="P95"/>
  <c r="P103"/>
  <c r="P114"/>
  <c r="P122"/>
  <c r="P130"/>
  <c r="P138"/>
  <c r="P146"/>
  <c r="P154"/>
  <c r="P165"/>
  <c r="P173"/>
  <c r="P181"/>
  <c r="P189"/>
  <c r="P197"/>
  <c r="P208"/>
  <c r="P216"/>
  <c r="P224"/>
  <c r="P232"/>
  <c r="P240"/>
  <c r="C13" i="7" l="1"/>
  <c r="X1"/>
  <c r="X87"/>
  <c r="X90" s="1"/>
  <c r="X55"/>
  <c r="X5"/>
  <c r="W7"/>
  <c r="F8"/>
  <c r="F9" s="1"/>
  <c r="E5"/>
  <c r="D7"/>
  <c r="D13"/>
  <c r="K8"/>
  <c r="K9" s="1"/>
  <c r="AD1"/>
  <c r="AD87"/>
  <c r="AD90" s="1"/>
  <c r="AD55"/>
  <c r="B13"/>
  <c r="X7" l="1"/>
  <c r="Y5"/>
  <c r="O8"/>
  <c r="O9" s="1"/>
  <c r="M14"/>
  <c r="M15" s="1"/>
  <c r="Y8"/>
  <c r="Y9" s="1"/>
  <c r="Y44" s="1"/>
  <c r="F14"/>
  <c r="F15" s="1"/>
  <c r="AD58"/>
  <c r="AD12"/>
  <c r="AD91"/>
  <c r="AD92" s="1"/>
  <c r="E13"/>
  <c r="F5"/>
  <c r="E7"/>
  <c r="K14"/>
  <c r="K15" s="1"/>
  <c r="M8"/>
  <c r="M9" s="1"/>
  <c r="X91"/>
  <c r="X92" s="1"/>
  <c r="X58"/>
  <c r="X12"/>
  <c r="F7" l="1"/>
  <c r="F13"/>
  <c r="G5"/>
  <c r="G14"/>
  <c r="G15" s="1"/>
  <c r="Y1"/>
  <c r="Y87"/>
  <c r="Y90" s="1"/>
  <c r="Y55"/>
  <c r="Y7"/>
  <c r="Z5"/>
  <c r="O14"/>
  <c r="O15" s="1"/>
  <c r="AF8"/>
  <c r="AF9" s="1"/>
  <c r="AF44" s="1"/>
  <c r="Y58" l="1"/>
  <c r="Y12"/>
  <c r="Y91"/>
  <c r="Y92" s="1"/>
  <c r="G7"/>
  <c r="G13"/>
  <c r="H5"/>
  <c r="Z7"/>
  <c r="AA5"/>
  <c r="AH8"/>
  <c r="AH9" s="1"/>
  <c r="AH44" s="1"/>
  <c r="P8"/>
  <c r="P9" s="1"/>
  <c r="AF1"/>
  <c r="AF87"/>
  <c r="AF90" s="1"/>
  <c r="AF55"/>
  <c r="H7" l="1"/>
  <c r="H13"/>
  <c r="I5"/>
  <c r="AB5"/>
  <c r="AA7"/>
  <c r="AH1"/>
  <c r="AH87"/>
  <c r="AH90" s="1"/>
  <c r="AH55"/>
  <c r="AF92"/>
  <c r="AF91"/>
  <c r="AF58"/>
  <c r="AF12"/>
  <c r="AH58" l="1"/>
  <c r="AH12"/>
  <c r="AH91"/>
  <c r="AH92" s="1"/>
  <c r="J5"/>
  <c r="I7"/>
  <c r="I13"/>
  <c r="AC5"/>
  <c r="AB7"/>
  <c r="AD5" l="1"/>
  <c r="AC7"/>
  <c r="K5"/>
  <c r="J7"/>
  <c r="J13"/>
  <c r="L5" l="1"/>
  <c r="K7"/>
  <c r="K13"/>
  <c r="AE5"/>
  <c r="AD7"/>
  <c r="M5" l="1"/>
  <c r="L7"/>
  <c r="L13"/>
  <c r="AF5"/>
  <c r="AE7"/>
  <c r="M13" l="1"/>
  <c r="N5"/>
  <c r="M7"/>
  <c r="AF7"/>
  <c r="AG5"/>
  <c r="N7" l="1"/>
  <c r="N13"/>
  <c r="O5"/>
  <c r="AG7"/>
  <c r="AH5"/>
  <c r="O7" l="1"/>
  <c r="O13"/>
  <c r="P5"/>
  <c r="AH7"/>
  <c r="AI5"/>
  <c r="P7" l="1"/>
  <c r="P13"/>
  <c r="Q5"/>
  <c r="AJ5"/>
  <c r="AI7"/>
  <c r="R5" l="1"/>
  <c r="Q7"/>
  <c r="Q13"/>
  <c r="AK5"/>
  <c r="AJ7"/>
  <c r="R7" l="1"/>
  <c r="R13"/>
  <c r="AK7"/>
  <c r="G8" l="1"/>
  <c r="G9" s="1"/>
  <c r="H8"/>
  <c r="H9" s="1"/>
  <c r="L8"/>
  <c r="L9" s="1"/>
  <c r="B8"/>
  <c r="B9" s="1"/>
  <c r="J8"/>
  <c r="J9" s="1"/>
  <c r="E8"/>
  <c r="E9" s="1"/>
  <c r="R8"/>
  <c r="R9" s="1"/>
  <c r="D8"/>
  <c r="D9" s="1"/>
  <c r="I8"/>
  <c r="I9" s="1"/>
  <c r="C8"/>
  <c r="C9" s="1"/>
  <c r="N8"/>
  <c r="N9" s="1"/>
  <c r="Q8"/>
  <c r="Q9" s="1"/>
  <c r="AC8"/>
  <c r="AC9" s="1"/>
  <c r="AC44" s="1"/>
  <c r="AB8"/>
  <c r="AB9" s="1"/>
  <c r="AB44" s="1"/>
  <c r="AA8"/>
  <c r="AA9" s="1"/>
  <c r="AA44" s="1"/>
  <c r="U8"/>
  <c r="U9" s="1"/>
  <c r="U44" s="1"/>
  <c r="Z8"/>
  <c r="Z9" s="1"/>
  <c r="Z44" s="1"/>
  <c r="AE8"/>
  <c r="AE9" s="1"/>
  <c r="AE44" s="1"/>
  <c r="W8"/>
  <c r="W9" s="1"/>
  <c r="W44" s="1"/>
  <c r="AK8"/>
  <c r="AK9" s="1"/>
  <c r="AK44" s="1"/>
  <c r="AG8"/>
  <c r="AG9" s="1"/>
  <c r="AG44" s="1"/>
  <c r="AI8"/>
  <c r="AI9" s="1"/>
  <c r="AI44" s="1"/>
  <c r="V8"/>
  <c r="V9" s="1"/>
  <c r="V44" s="1"/>
  <c r="AJ8"/>
  <c r="AJ9" s="1"/>
  <c r="AJ44" s="1"/>
  <c r="C14"/>
  <c r="C15" s="1"/>
  <c r="L14"/>
  <c r="L15" s="1"/>
  <c r="P14"/>
  <c r="P15" s="1"/>
  <c r="I14"/>
  <c r="I15" s="1"/>
  <c r="N14"/>
  <c r="N15" s="1"/>
  <c r="R14"/>
  <c r="R15" s="1"/>
  <c r="D14"/>
  <c r="D15" s="1"/>
  <c r="J14"/>
  <c r="J15" s="1"/>
  <c r="B14"/>
  <c r="B15" s="1"/>
  <c r="E14"/>
  <c r="E15" s="1"/>
  <c r="Q14"/>
  <c r="Q15" s="1"/>
  <c r="H14"/>
  <c r="H15" s="1"/>
  <c r="B16" l="1"/>
  <c r="Z1"/>
  <c r="Z87"/>
  <c r="Z90" s="1"/>
  <c r="Z55"/>
  <c r="AE1"/>
  <c r="AE87"/>
  <c r="AE90" s="1"/>
  <c r="AE55"/>
  <c r="W1"/>
  <c r="W87"/>
  <c r="W90" s="1"/>
  <c r="W55"/>
  <c r="AK87"/>
  <c r="AK90" s="1"/>
  <c r="AK55"/>
  <c r="AK1"/>
  <c r="B10"/>
  <c r="AG1"/>
  <c r="AG87"/>
  <c r="AG90" s="1"/>
  <c r="AG55"/>
  <c r="AC87"/>
  <c r="AC90" s="1"/>
  <c r="AC55"/>
  <c r="AC1"/>
  <c r="AB87"/>
  <c r="AB90" s="1"/>
  <c r="AB55"/>
  <c r="AB1"/>
  <c r="AI1"/>
  <c r="AI87"/>
  <c r="AI90" s="1"/>
  <c r="AI55"/>
  <c r="V1"/>
  <c r="V87"/>
  <c r="V90" s="1"/>
  <c r="V55"/>
  <c r="AA1"/>
  <c r="AA87"/>
  <c r="AA90" s="1"/>
  <c r="AA55"/>
  <c r="AJ87"/>
  <c r="AJ90" s="1"/>
  <c r="AJ55"/>
  <c r="AJ1"/>
  <c r="U87"/>
  <c r="U90" s="1"/>
  <c r="U55"/>
  <c r="U1"/>
  <c r="AI58" l="1"/>
  <c r="AI12"/>
  <c r="AI91"/>
  <c r="AI92" s="1"/>
  <c r="AJ58"/>
  <c r="AJ12"/>
  <c r="AJ91"/>
  <c r="AJ92" s="1"/>
  <c r="Z58"/>
  <c r="Z12"/>
  <c r="Z91"/>
  <c r="Z92" s="1"/>
  <c r="V92"/>
  <c r="AC58"/>
  <c r="AC12"/>
  <c r="AC91"/>
  <c r="U58"/>
  <c r="U12"/>
  <c r="U91"/>
  <c r="U92" s="1"/>
  <c r="V58"/>
  <c r="V12"/>
  <c r="V91"/>
  <c r="AB58"/>
  <c r="AB12"/>
  <c r="AB91"/>
  <c r="AB92" s="1"/>
  <c r="AE91"/>
  <c r="AE58"/>
  <c r="AE12"/>
  <c r="AC92"/>
  <c r="W91"/>
  <c r="W92" s="1"/>
  <c r="W58"/>
  <c r="W12"/>
  <c r="AK58"/>
  <c r="AK12"/>
  <c r="AK91"/>
  <c r="AK92" s="1"/>
  <c r="AA58"/>
  <c r="AA12"/>
  <c r="AA91"/>
  <c r="AA92" s="1"/>
  <c r="AG58"/>
  <c r="AG12"/>
  <c r="AG91"/>
  <c r="AG92" s="1"/>
  <c r="AE92"/>
  <c r="A93" l="1"/>
  <c r="U13"/>
  <c r="V13"/>
  <c r="W13"/>
  <c r="X13"/>
  <c r="Y13"/>
  <c r="Z13"/>
  <c r="AA13"/>
  <c r="AB13"/>
  <c r="AC13"/>
  <c r="AD13"/>
  <c r="AE13"/>
  <c r="AF13"/>
  <c r="AG13"/>
  <c r="AH13"/>
  <c r="AI13"/>
  <c r="AJ13"/>
  <c r="AK13"/>
  <c r="U14" l="1"/>
  <c r="U15" s="1"/>
  <c r="U56" s="1"/>
  <c r="AG14"/>
  <c r="AG15" s="1"/>
  <c r="AG56" s="1"/>
  <c r="AI14"/>
  <c r="AI15" s="1"/>
  <c r="AI56" s="1"/>
  <c r="AA14"/>
  <c r="AA15" s="1"/>
  <c r="AA56" s="1"/>
  <c r="AB14"/>
  <c r="AB15" s="1"/>
  <c r="AB56" s="1"/>
  <c r="AE14"/>
  <c r="AE15" s="1"/>
  <c r="AE56" s="1"/>
  <c r="AC14"/>
  <c r="AC15" s="1"/>
  <c r="AC56" s="1"/>
  <c r="W14"/>
  <c r="W15" s="1"/>
  <c r="W56" s="1"/>
  <c r="AK14"/>
  <c r="AK15" s="1"/>
  <c r="AK56" s="1"/>
  <c r="V14"/>
  <c r="V15" s="1"/>
  <c r="V56" s="1"/>
  <c r="AJ14"/>
  <c r="AJ15" s="1"/>
  <c r="AJ56" s="1"/>
  <c r="Z14"/>
  <c r="Z15" s="1"/>
  <c r="Z56" s="1"/>
  <c r="AD14"/>
  <c r="AD15" s="1"/>
  <c r="AD56" s="1"/>
  <c r="X14"/>
  <c r="X15" s="1"/>
  <c r="X56" s="1"/>
  <c r="Y14"/>
  <c r="Y15" s="1"/>
  <c r="Y56" s="1"/>
  <c r="AF14"/>
  <c r="AF15" s="1"/>
  <c r="AF56" s="1"/>
  <c r="AH14"/>
  <c r="AH15" s="1"/>
  <c r="AH56" s="1"/>
</calcChain>
</file>

<file path=xl/sharedStrings.xml><?xml version="1.0" encoding="utf-8"?>
<sst xmlns="http://schemas.openxmlformats.org/spreadsheetml/2006/main" count="4845" uniqueCount="1023">
  <si>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</si>
  <si>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</si>
  <si>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</si>
  <si>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</si>
  <si>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</si>
  <si>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</si>
  <si>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</si>
  <si>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</si>
  <si>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</si>
  <si>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</si>
  <si>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</si>
  <si>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</si>
  <si>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</si>
  <si>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</si>
  <si>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</si>
  <si>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</si>
  <si>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</si>
  <si>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Will Withecombe</t>
  </si>
  <si>
    <t>Hastings Runners</t>
  </si>
  <si>
    <t>HR</t>
  </si>
  <si>
    <t>SM</t>
  </si>
  <si>
    <t>SM1</t>
  </si>
  <si>
    <t>Patrick Marsden</t>
  </si>
  <si>
    <t>Polegate Plodders</t>
  </si>
  <si>
    <t>POLE</t>
  </si>
  <si>
    <t>PSS</t>
  </si>
  <si>
    <t>Ben Pepler</t>
  </si>
  <si>
    <t>Lewes AC</t>
  </si>
  <si>
    <t>LEW</t>
  </si>
  <si>
    <t>Sam Dowler</t>
  </si>
  <si>
    <t>Central Park Athletics</t>
  </si>
  <si>
    <t>CPA</t>
  </si>
  <si>
    <t>Adam Vaughan</t>
  </si>
  <si>
    <t>M40</t>
  </si>
  <si>
    <t>M401</t>
  </si>
  <si>
    <t>Colin Tricker</t>
  </si>
  <si>
    <t>Crowborough Runners</t>
  </si>
  <si>
    <t>CROW</t>
  </si>
  <si>
    <t>Peter Woodward</t>
  </si>
  <si>
    <t>James Cox</t>
  </si>
  <si>
    <t>Heathfield Road Runners</t>
  </si>
  <si>
    <t>HEAT</t>
  </si>
  <si>
    <t>HTH/UCK</t>
  </si>
  <si>
    <t>M50</t>
  </si>
  <si>
    <t>M501</t>
  </si>
  <si>
    <t>Vesa Lindberg</t>
  </si>
  <si>
    <t>M402</t>
  </si>
  <si>
    <t>Jamie Kingdon</t>
  </si>
  <si>
    <t>Uckfield Runners</t>
  </si>
  <si>
    <t>UCK</t>
  </si>
  <si>
    <t>Stuart Pelling</t>
  </si>
  <si>
    <t>Eastbourne Rovers</t>
  </si>
  <si>
    <t>EAST</t>
  </si>
  <si>
    <t>EAST/BDY</t>
  </si>
  <si>
    <t>Ollie Sprague</t>
  </si>
  <si>
    <t>Seaford Striders</t>
  </si>
  <si>
    <t>SEAF</t>
  </si>
  <si>
    <t>SM2</t>
  </si>
  <si>
    <t>Max Thomas</t>
  </si>
  <si>
    <t>Hastings AC</t>
  </si>
  <si>
    <t>HAC</t>
  </si>
  <si>
    <t>Sean Parker-Harding</t>
  </si>
  <si>
    <t>Mathew Crolla</t>
  </si>
  <si>
    <t>Meads Runners</t>
  </si>
  <si>
    <t>MEAD</t>
  </si>
  <si>
    <t>Luke Tomsett</t>
  </si>
  <si>
    <t>Run Wednesdays</t>
  </si>
  <si>
    <t>RUNW</t>
  </si>
  <si>
    <t>Stewart Gregory</t>
  </si>
  <si>
    <t>Portslade Hedge Hoppers</t>
  </si>
  <si>
    <t>NS</t>
  </si>
  <si>
    <t>M55</t>
  </si>
  <si>
    <t>Ben Hodgson</t>
  </si>
  <si>
    <t>M45</t>
  </si>
  <si>
    <t>M403</t>
  </si>
  <si>
    <t>George Csatlos</t>
  </si>
  <si>
    <t>Bodyworks</t>
  </si>
  <si>
    <t>BDY</t>
  </si>
  <si>
    <t>Jamie Keddie</t>
  </si>
  <si>
    <t>Grace Baker</t>
  </si>
  <si>
    <t>SF</t>
  </si>
  <si>
    <t>SF1</t>
  </si>
  <si>
    <t>Ian Mclaren</t>
  </si>
  <si>
    <t>Brighton Tri Club</t>
  </si>
  <si>
    <t>BTNTRI</t>
  </si>
  <si>
    <t>Mark Thomas</t>
  </si>
  <si>
    <t>Bexhill Run Tri</t>
  </si>
  <si>
    <t>BEX</t>
  </si>
  <si>
    <t>Nick Farley</t>
  </si>
  <si>
    <t>James Shaw</t>
  </si>
  <si>
    <t>N/A</t>
  </si>
  <si>
    <t>Richard Davis</t>
  </si>
  <si>
    <t>Tom North</t>
  </si>
  <si>
    <t>Martin Bell</t>
  </si>
  <si>
    <t>Hailsham Harriers</t>
  </si>
  <si>
    <t>HAIL</t>
  </si>
  <si>
    <t>Nigel Jewell</t>
  </si>
  <si>
    <t>M502</t>
  </si>
  <si>
    <t>Graham Woolley</t>
  </si>
  <si>
    <t>Jeff Young</t>
  </si>
  <si>
    <t>David Woollard</t>
  </si>
  <si>
    <t>Ben Morris</t>
  </si>
  <si>
    <t>James Marron</t>
  </si>
  <si>
    <t>Martin Noakes</t>
  </si>
  <si>
    <t>Tony Durey</t>
  </si>
  <si>
    <t>Gordon Berry</t>
  </si>
  <si>
    <t>Dan Marshman</t>
  </si>
  <si>
    <t>Dave Dunstall</t>
  </si>
  <si>
    <t>M60</t>
  </si>
  <si>
    <t>M601</t>
  </si>
  <si>
    <t>Sue Fry</t>
  </si>
  <si>
    <t>F45</t>
  </si>
  <si>
    <t>F401</t>
  </si>
  <si>
    <t>Dave Stewart</t>
  </si>
  <si>
    <t>Carl Barton</t>
  </si>
  <si>
    <t>Peter Noon</t>
  </si>
  <si>
    <t>SM3</t>
  </si>
  <si>
    <t>Robert Light</t>
  </si>
  <si>
    <t>Andrea Sansottera</t>
  </si>
  <si>
    <t>Richard Vercoe</t>
  </si>
  <si>
    <t>Chris Russell</t>
  </si>
  <si>
    <t>Phil Wood</t>
  </si>
  <si>
    <t>Dave Turner</t>
  </si>
  <si>
    <t>Guy Blackden</t>
  </si>
  <si>
    <t>Mark Poulton</t>
  </si>
  <si>
    <t>Chris Brandt</t>
  </si>
  <si>
    <t>Anoushka Johnson</t>
  </si>
  <si>
    <t>Badrinath Mohandas</t>
  </si>
  <si>
    <t>Jenna Levett</t>
  </si>
  <si>
    <t>SF2</t>
  </si>
  <si>
    <t>Russell Wheatley</t>
  </si>
  <si>
    <t>Louise Gander</t>
  </si>
  <si>
    <t>F40</t>
  </si>
  <si>
    <t>Johanna Dowle</t>
  </si>
  <si>
    <t>F402</t>
  </si>
  <si>
    <t>Dwaine Ford</t>
  </si>
  <si>
    <t>No club</t>
  </si>
  <si>
    <t>Adam Mansbridge</t>
  </si>
  <si>
    <t>Gemma Freeman</t>
  </si>
  <si>
    <t>Sarah Morris</t>
  </si>
  <si>
    <t>F60</t>
  </si>
  <si>
    <t>F601</t>
  </si>
  <si>
    <t>Ed Wheeler</t>
  </si>
  <si>
    <t>Magdalena Schoerner</t>
  </si>
  <si>
    <t>John Dryden</t>
  </si>
  <si>
    <t>Oliver Froom</t>
  </si>
  <si>
    <t>Kevin Hancock</t>
  </si>
  <si>
    <t>Steve Bolton</t>
  </si>
  <si>
    <t>M602</t>
  </si>
  <si>
    <t>Guy Williams</t>
  </si>
  <si>
    <t>M503</t>
  </si>
  <si>
    <t>Russell Beckett</t>
  </si>
  <si>
    <t>SM4</t>
  </si>
  <si>
    <t>Kevin Blowers</t>
  </si>
  <si>
    <t>Ian Weston</t>
  </si>
  <si>
    <t>Katie Stephens</t>
  </si>
  <si>
    <t>William Blandford</t>
  </si>
  <si>
    <t>Richard Goulder</t>
  </si>
  <si>
    <t>Tony Lavender</t>
  </si>
  <si>
    <t>NSM1</t>
  </si>
  <si>
    <t>Sarah Eddie</t>
  </si>
  <si>
    <t>Steve Hutchison</t>
  </si>
  <si>
    <t>Chris Price</t>
  </si>
  <si>
    <t>NSM2</t>
  </si>
  <si>
    <t>Becca Weir</t>
  </si>
  <si>
    <t>Gary Wood</t>
  </si>
  <si>
    <t>Tri Tempo</t>
  </si>
  <si>
    <t>TRIT</t>
  </si>
  <si>
    <t>Helen O'Sullivan</t>
  </si>
  <si>
    <t>Jason Dilworth</t>
  </si>
  <si>
    <t>Rhian Davies</t>
  </si>
  <si>
    <t>Erica Martin</t>
  </si>
  <si>
    <t>Jeremy Sankey</t>
  </si>
  <si>
    <t>Steve Sprague</t>
  </si>
  <si>
    <t>Georgina Frowde</t>
  </si>
  <si>
    <t>Steven Maskell</t>
  </si>
  <si>
    <t>David Bell</t>
  </si>
  <si>
    <t>Shane Smith</t>
  </si>
  <si>
    <t>Philip Visick</t>
  </si>
  <si>
    <t>Dan Shipton</t>
  </si>
  <si>
    <t>Claire Burnham</t>
  </si>
  <si>
    <t>Richard Gardiner</t>
  </si>
  <si>
    <t>Kirsty Sandiford</t>
  </si>
  <si>
    <t>Annabel Preston</t>
  </si>
  <si>
    <t>Wadhurst Runners</t>
  </si>
  <si>
    <t>WAD</t>
  </si>
  <si>
    <t>F50</t>
  </si>
  <si>
    <t>F501</t>
  </si>
  <si>
    <t>Caroline Wood</t>
  </si>
  <si>
    <t>Arena 80 AC</t>
  </si>
  <si>
    <t>A80</t>
  </si>
  <si>
    <t>F55</t>
  </si>
  <si>
    <t>Andrea Harwood</t>
  </si>
  <si>
    <t>Paul Baxter</t>
  </si>
  <si>
    <t>HY Runners</t>
  </si>
  <si>
    <t>HYR</t>
  </si>
  <si>
    <t>David Prince-Iles</t>
  </si>
  <si>
    <t>M65</t>
  </si>
  <si>
    <t>Dom Doran</t>
  </si>
  <si>
    <t>Dan Laurent</t>
  </si>
  <si>
    <t>Martin Broughton</t>
  </si>
  <si>
    <t>Claire Thomas</t>
  </si>
  <si>
    <t>James Macnay</t>
  </si>
  <si>
    <t>Chris Turp</t>
  </si>
  <si>
    <t>Nick Campbell</t>
  </si>
  <si>
    <t>Kevin Moulding</t>
  </si>
  <si>
    <t>David Salmons</t>
  </si>
  <si>
    <t>Graham Purdye</t>
  </si>
  <si>
    <t>Neil Jefferies</t>
  </si>
  <si>
    <t>Laura Seaman</t>
  </si>
  <si>
    <t>Matthew Bastin</t>
  </si>
  <si>
    <t>Andy Diplock</t>
  </si>
  <si>
    <t>Liam Brooks</t>
  </si>
  <si>
    <t>Lee Burns</t>
  </si>
  <si>
    <t>Russell Hewlett</t>
  </si>
  <si>
    <t>Helen Bowman</t>
  </si>
  <si>
    <t>Jonni Andrews</t>
  </si>
  <si>
    <t>Heather Jenner</t>
  </si>
  <si>
    <t>Lottie Crathern</t>
  </si>
  <si>
    <t>Dominic Osman-Allu</t>
  </si>
  <si>
    <t>Mike Thompson</t>
  </si>
  <si>
    <t>Ashley Box</t>
  </si>
  <si>
    <t>Alistair Marshman</t>
  </si>
  <si>
    <t>James Griffiths</t>
  </si>
  <si>
    <t>NSM3</t>
  </si>
  <si>
    <t>Rob Stanway</t>
  </si>
  <si>
    <t>Lee Hewson</t>
  </si>
  <si>
    <t>Rusty Gardham</t>
  </si>
  <si>
    <t>Julia Jones</t>
  </si>
  <si>
    <t>Lee Dunstall</t>
  </si>
  <si>
    <t>Rob Jessop</t>
  </si>
  <si>
    <t>Nicky Deacy</t>
  </si>
  <si>
    <t>Jamie Bushnell</t>
  </si>
  <si>
    <t>Heather Stevens</t>
  </si>
  <si>
    <t>Jenny Hughes</t>
  </si>
  <si>
    <t>Graham West</t>
  </si>
  <si>
    <t>Patrycja Wollnik</t>
  </si>
  <si>
    <t>Chris Roberts</t>
  </si>
  <si>
    <t>Jamie Yates</t>
  </si>
  <si>
    <t>NSM4</t>
  </si>
  <si>
    <t>Christopher Yeomanson</t>
  </si>
  <si>
    <t>Mike Stokes</t>
  </si>
  <si>
    <t>M70</t>
  </si>
  <si>
    <t>Gary Smith</t>
  </si>
  <si>
    <t>Ian Hilder</t>
  </si>
  <si>
    <t>David Palmer (HAC)</t>
  </si>
  <si>
    <t>Mark Stephenson</t>
  </si>
  <si>
    <t>Vicki Whitehorn</t>
  </si>
  <si>
    <t>Ashley Gosling</t>
  </si>
  <si>
    <t>Louise Ryan</t>
  </si>
  <si>
    <t>NSF1</t>
  </si>
  <si>
    <t>Robin Warwick</t>
  </si>
  <si>
    <t>Grant Docksey</t>
  </si>
  <si>
    <t>Tara Johnson</t>
  </si>
  <si>
    <t>Chris Little</t>
  </si>
  <si>
    <t>Harvey Strudwick</t>
  </si>
  <si>
    <t>Jason Remington</t>
  </si>
  <si>
    <t>Rob Striudwick</t>
  </si>
  <si>
    <t>Frank Brennan</t>
  </si>
  <si>
    <t>Carole Crathern</t>
  </si>
  <si>
    <t>Imogen Burman- Mitchell</t>
  </si>
  <si>
    <t>Bob Page</t>
  </si>
  <si>
    <t>Evgenia (Jenny) Katsoni</t>
  </si>
  <si>
    <t>Terry Harvey</t>
  </si>
  <si>
    <t>Alan Clisby</t>
  </si>
  <si>
    <t>David Harris</t>
  </si>
  <si>
    <t>Tamsin West</t>
  </si>
  <si>
    <t>David Wharton</t>
  </si>
  <si>
    <t>Gerard Dummett</t>
  </si>
  <si>
    <t>Alexandra Smart</t>
  </si>
  <si>
    <t>Carl Dowling</t>
  </si>
  <si>
    <t>Frances Burnham</t>
  </si>
  <si>
    <t>John Brooker</t>
  </si>
  <si>
    <t>Steve Davey</t>
  </si>
  <si>
    <t>Chris Ashby (RW)</t>
  </si>
  <si>
    <t>Kev Smith</t>
  </si>
  <si>
    <t>Karin Divall</t>
  </si>
  <si>
    <t>Edward Diplock</t>
  </si>
  <si>
    <t>Jane Coles</t>
  </si>
  <si>
    <t>Scott O'Rourke</t>
  </si>
  <si>
    <t>Bob Hughes</t>
  </si>
  <si>
    <t>Mary Sanderson</t>
  </si>
  <si>
    <t>Kevin Burton</t>
  </si>
  <si>
    <t>Sean Dexter</t>
  </si>
  <si>
    <t>James Martin</t>
  </si>
  <si>
    <t>Anneka Redley-Cook</t>
  </si>
  <si>
    <t>Eileen Welch</t>
  </si>
  <si>
    <t>Carole Walters</t>
  </si>
  <si>
    <t>F602</t>
  </si>
  <si>
    <t>Nicole Henze</t>
  </si>
  <si>
    <t>Josh Nisbett</t>
  </si>
  <si>
    <t>Jonathan Morris</t>
  </si>
  <si>
    <t>David Foster</t>
  </si>
  <si>
    <t>Bryan Tapsell</t>
  </si>
  <si>
    <t>Beatrice Wheatley</t>
  </si>
  <si>
    <t>Katherine Hone</t>
  </si>
  <si>
    <t>NSF2</t>
  </si>
  <si>
    <t>Gary Chown</t>
  </si>
  <si>
    <t>Ros Addison</t>
  </si>
  <si>
    <t>Geoff Tondeur</t>
  </si>
  <si>
    <t>Andrew Chitty</t>
  </si>
  <si>
    <t>Robert Young</t>
  </si>
  <si>
    <t>Mary Down</t>
  </si>
  <si>
    <t>Greg Collins</t>
  </si>
  <si>
    <t>Yvonne Patrick</t>
  </si>
  <si>
    <t>Gareth Jones</t>
  </si>
  <si>
    <t>Robert Weighell</t>
  </si>
  <si>
    <t>Jo Nevett</t>
  </si>
  <si>
    <t>Paul Hope</t>
  </si>
  <si>
    <t>Ruth Spiller</t>
  </si>
  <si>
    <t>F502</t>
  </si>
  <si>
    <t>Peter Cook</t>
  </si>
  <si>
    <t>Juliet Bradley</t>
  </si>
  <si>
    <t>Ash Lanjstrath</t>
  </si>
  <si>
    <t>Manfred Engler</t>
  </si>
  <si>
    <t>Sarah Case</t>
  </si>
  <si>
    <t>Juliet Fine</t>
  </si>
  <si>
    <t>Ian Pratt</t>
  </si>
  <si>
    <t>Seafront Shufflers</t>
  </si>
  <si>
    <t>SHUF</t>
  </si>
  <si>
    <t>Hannah  Deubert-Chapman </t>
  </si>
  <si>
    <t>Giles Clark</t>
  </si>
  <si>
    <t>Jacqueline Hunt</t>
  </si>
  <si>
    <t>Piers Brunning</t>
  </si>
  <si>
    <t>Philip Wright</t>
  </si>
  <si>
    <t>David Bratby</t>
  </si>
  <si>
    <t>Stu York</t>
  </si>
  <si>
    <t>Leigh Baker</t>
  </si>
  <si>
    <t>Debbie Reed</t>
  </si>
  <si>
    <t>Kevin Battell</t>
  </si>
  <si>
    <t>Roger Humphries</t>
  </si>
  <si>
    <t>Fenella Maloney</t>
  </si>
  <si>
    <t>Suzanne Langdon</t>
  </si>
  <si>
    <t>Shawn Buck</t>
  </si>
  <si>
    <t>Fleur Blandford</t>
  </si>
  <si>
    <t>Mark Robinson</t>
  </si>
  <si>
    <t>Sharen Saunders</t>
  </si>
  <si>
    <t>Emma Gardner</t>
  </si>
  <si>
    <t>Anita Amies</t>
  </si>
  <si>
    <t>F65</t>
  </si>
  <si>
    <t>Adrian Pope</t>
  </si>
  <si>
    <t>Vegan Runners</t>
  </si>
  <si>
    <t>Sally Mccleverty</t>
  </si>
  <si>
    <t>Mark Lambird</t>
  </si>
  <si>
    <t>Sally Green</t>
  </si>
  <si>
    <t>Stuart Green</t>
  </si>
  <si>
    <t>Victoria Little</t>
  </si>
  <si>
    <t>Louise Waghorn</t>
  </si>
  <si>
    <t>Sharon Reed</t>
  </si>
  <si>
    <t>Alex Valentino</t>
  </si>
  <si>
    <t>Laura Jacobs</t>
  </si>
  <si>
    <t>NSF3</t>
  </si>
  <si>
    <t>Amanda Tondeur</t>
  </si>
  <si>
    <t>Graham Penny</t>
  </si>
  <si>
    <t>Roger Stone</t>
  </si>
  <si>
    <t>Heather Long</t>
  </si>
  <si>
    <t>Hazel Bennington</t>
  </si>
  <si>
    <t>John Syddall</t>
  </si>
  <si>
    <t>Mary Austin-Olsen</t>
  </si>
  <si>
    <t>Lucy Farley</t>
  </si>
  <si>
    <t>Sarah Marzaioli</t>
  </si>
  <si>
    <t>F70</t>
  </si>
  <si>
    <t>Lorraine Diplock</t>
  </si>
  <si>
    <t>Vicki Wood</t>
  </si>
  <si>
    <t>Jeff Dunn</t>
  </si>
  <si>
    <t>Malcolm Jones</t>
  </si>
  <si>
    <t>Trish Audis</t>
  </si>
  <si>
    <t>Samantha Neame</t>
  </si>
  <si>
    <t>Reuben Coppard</t>
  </si>
  <si>
    <t>Ron Cutbill</t>
  </si>
  <si>
    <t>John Little</t>
  </si>
  <si>
    <t>Felicity Williams</t>
  </si>
  <si>
    <t>Julie Deakin</t>
  </si>
  <si>
    <t>Ian King</t>
  </si>
  <si>
    <t>James Graham</t>
  </si>
  <si>
    <t>John Iliffe</t>
  </si>
  <si>
    <t>Lorraine Wilkinson</t>
  </si>
  <si>
    <t>Chris Golding</t>
  </si>
  <si>
    <t>Rosalind Daintree</t>
  </si>
  <si>
    <t>Amanda Thorpe-Beeston</t>
  </si>
  <si>
    <t>Caroline Gearing</t>
  </si>
  <si>
    <t>Stephen Green</t>
  </si>
  <si>
    <t>Jason Hopkinson</t>
  </si>
  <si>
    <t>Jojo Smith</t>
  </si>
  <si>
    <t>Chris Lugg</t>
  </si>
  <si>
    <t>Tracy Pragnell</t>
  </si>
  <si>
    <t>Brigid Burnam</t>
  </si>
  <si>
    <t>Vinod Kalia</t>
  </si>
  <si>
    <t>Stuart Hollobone</t>
  </si>
  <si>
    <t>Justine Ridgway</t>
  </si>
  <si>
    <t>Ann Komzolik</t>
  </si>
  <si>
    <t>Peter Thomas</t>
  </si>
  <si>
    <t>Emma Bussey</t>
  </si>
  <si>
    <t>Sue Curtis</t>
  </si>
  <si>
    <t>Laura Grove</t>
  </si>
  <si>
    <t>Hazel Tarrant</t>
  </si>
  <si>
    <t>Peter Miller</t>
  </si>
  <si>
    <t>Rebecca Parker</t>
  </si>
  <si>
    <t>Suzie Standen-Payne</t>
  </si>
  <si>
    <t>Paul Standen-Payne</t>
  </si>
  <si>
    <t>Team Bodyworks</t>
  </si>
  <si>
    <t>Yockie Richardson</t>
  </si>
  <si>
    <t>Jonathan Raper</t>
  </si>
  <si>
    <t>Julian Miles</t>
  </si>
  <si>
    <t>Antony Wilson</t>
  </si>
  <si>
    <t>Christine Sanderson</t>
  </si>
  <si>
    <t>Richard Greenwood</t>
  </si>
  <si>
    <t>Cathy Bate</t>
  </si>
  <si>
    <t>Richard Bates</t>
  </si>
  <si>
    <t>Sylvia Huggett</t>
  </si>
  <si>
    <t>John O'Toole</t>
  </si>
  <si>
    <t>Alison Jones</t>
  </si>
  <si>
    <t>Jo Edwards</t>
  </si>
  <si>
    <t>Richard Morrissey</t>
  </si>
  <si>
    <t>John Gately</t>
  </si>
  <si>
    <t>Nicole Cunningham</t>
  </si>
  <si>
    <t>Angela Geoghergan</t>
  </si>
  <si>
    <t>Irene Kitson</t>
  </si>
  <si>
    <t>Adebayo Ogunbufunmi</t>
  </si>
  <si>
    <t>DNF</t>
  </si>
  <si>
    <t>No DNFs</t>
  </si>
  <si>
    <t>Formula to show existing points position for manual posting prior to actual run when figs are posted hardkeyed by macro</t>
  </si>
  <si>
    <t xml:space="preserve">Formula to correct scores psoted </t>
  </si>
  <si>
    <t>End</t>
  </si>
  <si>
    <t>DO NOT DELETE THIS ROW</t>
  </si>
  <si>
    <t>CumMenRace2Input</t>
  </si>
  <si>
    <t>CumMenFormulaTotal</t>
  </si>
  <si>
    <t>RaceNo</t>
  </si>
  <si>
    <t>No of scoring races</t>
  </si>
  <si>
    <t>Total is max  best 4 races</t>
  </si>
  <si>
    <t>Races in points order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</si>
  <si>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</si>
  <si>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</si>
  <si>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</si>
  <si>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</si>
  <si>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</si>
  <si>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</si>
  <si>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</si>
  <si>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</si>
  <si>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</si>
  <si>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</si>
  <si>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</si>
  <si>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</si>
  <si>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</si>
  <si>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</si>
  <si>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</si>
  <si>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</si>
  <si>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weighted sort</t>
  </si>
  <si>
    <t>SENIOR MEN</t>
  </si>
  <si>
    <t>Nickolaj Kennett</t>
  </si>
  <si>
    <t>Ollie Welch</t>
  </si>
  <si>
    <t>Adam Osman</t>
  </si>
  <si>
    <t>Rowan Tully</t>
  </si>
  <si>
    <t>Tim Archer</t>
  </si>
  <si>
    <t>Maciej Ozimkiewicz</t>
  </si>
  <si>
    <t>Colin Browne</t>
  </si>
  <si>
    <t>Barry Buchanan</t>
  </si>
  <si>
    <t>Max Selby</t>
  </si>
  <si>
    <t>William Carey</t>
  </si>
  <si>
    <t>Chris Coffey</t>
  </si>
  <si>
    <t>Oliver Carey</t>
  </si>
  <si>
    <t>David Lee Ervine</t>
  </si>
  <si>
    <t>Chris Reid</t>
  </si>
  <si>
    <t>Will Monnington</t>
  </si>
  <si>
    <t>Tom Marchant</t>
  </si>
  <si>
    <t>Steve Caller</t>
  </si>
  <si>
    <t>Stephen Hudson</t>
  </si>
  <si>
    <t>Aleck Johnston</t>
  </si>
  <si>
    <t>Angus Peters</t>
  </si>
  <si>
    <t>Ben Skinner</t>
  </si>
  <si>
    <t>Mark Pope</t>
  </si>
  <si>
    <t>Stephen Webb</t>
  </si>
  <si>
    <t>Matt Clare</t>
  </si>
  <si>
    <t>Gary Foster</t>
  </si>
  <si>
    <t>James Crombie</t>
  </si>
  <si>
    <t>Will Beaver</t>
  </si>
  <si>
    <t>Andrew Rendall</t>
  </si>
  <si>
    <t>Sam Brown</t>
  </si>
  <si>
    <t>Christopher Larmour</t>
  </si>
  <si>
    <t>Richard Vidler</t>
  </si>
  <si>
    <t>Daniel Hale</t>
  </si>
  <si>
    <t>Henry Bull</t>
  </si>
  <si>
    <t>Garry Wright</t>
  </si>
  <si>
    <t>James Bryant</t>
  </si>
  <si>
    <t>Matthew Pysden</t>
  </si>
  <si>
    <t>Alan Browne</t>
  </si>
  <si>
    <t>Simon Lenton</t>
  </si>
  <si>
    <t>James Preece</t>
  </si>
  <si>
    <t>Scott Hitchcock</t>
  </si>
  <si>
    <t>Matt Flanagan</t>
  </si>
  <si>
    <t>Matthew Linaker</t>
  </si>
  <si>
    <t>Adam Haverly</t>
  </si>
  <si>
    <t>Ethan Hunter</t>
  </si>
  <si>
    <t>Danny Cornford</t>
  </si>
  <si>
    <t>Richard Baxendale</t>
  </si>
  <si>
    <t>Freddie Dunkley</t>
  </si>
  <si>
    <t>Marcus Mcconnell</t>
  </si>
  <si>
    <t>Daniel Russell</t>
  </si>
  <si>
    <t>Nicholas King</t>
  </si>
  <si>
    <t>Gary Miles</t>
  </si>
  <si>
    <t>Stuart Mckenzie</t>
  </si>
  <si>
    <t>Cope Hewitt</t>
  </si>
  <si>
    <t>Mat Dowle</t>
  </si>
  <si>
    <t>Dean Fox</t>
  </si>
  <si>
    <t>Yuriy Korchev</t>
  </si>
  <si>
    <t>Stephen Offord</t>
  </si>
  <si>
    <t>Toby Meanwell</t>
  </si>
  <si>
    <t>Neil Pysden</t>
  </si>
  <si>
    <t>James Roberts</t>
  </si>
  <si>
    <t>Sean Scott</t>
  </si>
  <si>
    <t>Mark Smith</t>
  </si>
  <si>
    <t>Damian Partridge</t>
  </si>
  <si>
    <t>Jamie Kennedy</t>
  </si>
  <si>
    <t>David Mason</t>
  </si>
  <si>
    <t>Matthew Fry</t>
  </si>
  <si>
    <t>Keith Axell</t>
  </si>
  <si>
    <t>Rob Lawrence</t>
  </si>
  <si>
    <t>Olly Blaydon</t>
  </si>
  <si>
    <t>Jamie Coppock</t>
  </si>
  <si>
    <t>Gary Pibworth</t>
  </si>
  <si>
    <t>Gareth Williams</t>
  </si>
  <si>
    <t>Benji Symes</t>
  </si>
  <si>
    <t>Robert Gerardo</t>
  </si>
  <si>
    <t>Ed Barnes</t>
  </si>
  <si>
    <t>Simon Croucher</t>
  </si>
  <si>
    <t>Simon Pearce</t>
  </si>
  <si>
    <t>Colin Haffenden</t>
  </si>
  <si>
    <t>Jamie Woolgar</t>
  </si>
  <si>
    <t>Richard Light</t>
  </si>
  <si>
    <t>Rob Dyer</t>
  </si>
  <si>
    <t>Matthew Isden</t>
  </si>
  <si>
    <t>Neal Lewis</t>
  </si>
  <si>
    <t>Glenn Cooper</t>
  </si>
  <si>
    <t>Adam Marlow</t>
  </si>
  <si>
    <t>Alex Cole</t>
  </si>
  <si>
    <t>Mark Ferris</t>
  </si>
  <si>
    <t>Richard Paine</t>
  </si>
  <si>
    <t>M451</t>
  </si>
  <si>
    <t>M452</t>
  </si>
  <si>
    <t>M453</t>
  </si>
  <si>
    <t>Dean Taylor</t>
  </si>
  <si>
    <t>Leigh Harris</t>
  </si>
  <si>
    <t>Paul Burchett</t>
  </si>
  <si>
    <t>Llyr Jones</t>
  </si>
  <si>
    <t>Robert Cooper</t>
  </si>
  <si>
    <t>Guy Mace</t>
  </si>
  <si>
    <t>Andrew   Mclennan </t>
  </si>
  <si>
    <t>Richard Perry</t>
  </si>
  <si>
    <t>Robert O'Halloran</t>
  </si>
  <si>
    <t>Ian Foxall</t>
  </si>
  <si>
    <t>Jon Hatch</t>
  </si>
  <si>
    <t>Paul McCleery</t>
  </si>
  <si>
    <t>Richard Docwra</t>
  </si>
  <si>
    <t>Gareth Hutchinson</t>
  </si>
  <si>
    <t>Jeff Pyrah</t>
  </si>
  <si>
    <t>Carl Adams</t>
  </si>
  <si>
    <t>Tom Sanderson</t>
  </si>
  <si>
    <t>Leo Spall</t>
  </si>
  <si>
    <t>John Badrock</t>
  </si>
  <si>
    <t>Russell Levell</t>
  </si>
  <si>
    <t>John-Paul Brophy</t>
  </si>
  <si>
    <t>Zakarie Overfield</t>
  </si>
  <si>
    <t>Darren Skinner</t>
  </si>
  <si>
    <t>Gabriel Lau</t>
  </si>
  <si>
    <t>Marcos Jarvis</t>
  </si>
  <si>
    <t>John Wilkinson</t>
  </si>
  <si>
    <t>Paul Radloff</t>
  </si>
  <si>
    <t>Nathan Hunter</t>
  </si>
  <si>
    <t>Andy Ruffell</t>
  </si>
  <si>
    <t>Darren Broderick</t>
  </si>
  <si>
    <t>Richard Blott</t>
  </si>
  <si>
    <t>Darren Barzee</t>
  </si>
  <si>
    <t>Roger Watts</t>
  </si>
  <si>
    <t>Richard Fox</t>
  </si>
  <si>
    <t>Andy Clark</t>
  </si>
  <si>
    <t>Tim Cox</t>
  </si>
  <si>
    <t>Ray Smith</t>
  </si>
  <si>
    <t>Simon Carey</t>
  </si>
  <si>
    <t>Damian Gibbs</t>
  </si>
  <si>
    <t>Nigel Copp</t>
  </si>
  <si>
    <t>Simon Trevena</t>
  </si>
  <si>
    <t>Jonathan Molton</t>
  </si>
  <si>
    <t>Lewis Sida</t>
  </si>
  <si>
    <t>James Kilvington</t>
  </si>
  <si>
    <t>Will Johnston</t>
  </si>
  <si>
    <t>James Clarke</t>
  </si>
  <si>
    <t>Simon Coppard</t>
  </si>
  <si>
    <t>Vinney Reed</t>
  </si>
  <si>
    <t>Mike Green</t>
  </si>
  <si>
    <t>Steve Mcnealy</t>
  </si>
  <si>
    <t>Gavin Oakley</t>
  </si>
  <si>
    <t>Mark Mcmillan</t>
  </si>
  <si>
    <t>Kevin Perez</t>
  </si>
  <si>
    <t>Edward Mckinney</t>
  </si>
  <si>
    <t>Jason Wright</t>
  </si>
  <si>
    <t>Trevor Saunders</t>
  </si>
  <si>
    <t>David Palmer</t>
  </si>
  <si>
    <t>Darren Hale</t>
  </si>
  <si>
    <t>Rory McIntyre</t>
  </si>
  <si>
    <t>Jim Chater</t>
  </si>
  <si>
    <t>Gary New</t>
  </si>
  <si>
    <t>M551</t>
  </si>
  <si>
    <t>M552</t>
  </si>
  <si>
    <t>M553</t>
  </si>
  <si>
    <t>Andy Perris</t>
  </si>
  <si>
    <t>Andrew Saunders</t>
  </si>
  <si>
    <t>Austin Warren</t>
  </si>
  <si>
    <t>Michael Doe</t>
  </si>
  <si>
    <t>Scott Muir</t>
  </si>
  <si>
    <t>Clive De Vulder</t>
  </si>
  <si>
    <t>Chris Ashby (CR)</t>
  </si>
  <si>
    <t>Danny Garbett</t>
  </si>
  <si>
    <t>David Bailey</t>
  </si>
  <si>
    <t>Colin Bennett</t>
  </si>
  <si>
    <t>Roy Cooper</t>
  </si>
  <si>
    <t>Andy Collins</t>
  </si>
  <si>
    <t>Andrew Bowmer</t>
  </si>
  <si>
    <t>Rob Derkin</t>
  </si>
  <si>
    <t>Michael Twine</t>
  </si>
  <si>
    <t>Malcolm Smith</t>
  </si>
  <si>
    <t>Andrew Stolton</t>
  </si>
  <si>
    <t>Justin Rivett</t>
  </si>
  <si>
    <t>Charles Bowley</t>
  </si>
  <si>
    <t>Andy Theodoulides</t>
  </si>
  <si>
    <t>Robert Kelleher</t>
  </si>
  <si>
    <t>Tony Skinner</t>
  </si>
  <si>
    <t>Russell Aitkenhead</t>
  </si>
  <si>
    <t>Terry Rogers</t>
  </si>
  <si>
    <t>Robert Tearle</t>
  </si>
  <si>
    <t>M603</t>
  </si>
  <si>
    <t>Mark Roydan</t>
  </si>
  <si>
    <t>Tim Monson</t>
  </si>
  <si>
    <t>Tony Deacon</t>
  </si>
  <si>
    <t>Colin Burbage</t>
  </si>
  <si>
    <t>Graeme Heaton</t>
  </si>
  <si>
    <t>Colin Hartland</t>
  </si>
  <si>
    <t>Brent Parker</t>
  </si>
  <si>
    <t>Alan Roberts</t>
  </si>
  <si>
    <t>M651</t>
  </si>
  <si>
    <t>M652</t>
  </si>
  <si>
    <t>M653</t>
  </si>
  <si>
    <t>Graham Clark</t>
  </si>
  <si>
    <t>Alistair Howitt</t>
  </si>
  <si>
    <t>Mark Pappenheim</t>
  </si>
  <si>
    <t>Peter Burfoot</t>
  </si>
  <si>
    <t>M701</t>
  </si>
  <si>
    <t>M702</t>
  </si>
  <si>
    <t>Terry Avey</t>
  </si>
  <si>
    <t>M703</t>
  </si>
  <si>
    <t>Hugh St John</t>
  </si>
  <si>
    <t>Brian Winn</t>
  </si>
  <si>
    <t>Bob Archer</t>
  </si>
  <si>
    <t>Terry Kitson</t>
  </si>
  <si>
    <t>Albert Kemp</t>
  </si>
  <si>
    <t>Leslie Mayger</t>
  </si>
  <si>
    <t>CumWomenFormulaTotal</t>
  </si>
  <si>
    <t>Senior Women</t>
  </si>
  <si>
    <t>Lindsay Ibbott</t>
  </si>
  <si>
    <t>SF3</t>
  </si>
  <si>
    <t>Lelia Banyard</t>
  </si>
  <si>
    <t>Laura Ulanowski</t>
  </si>
  <si>
    <t>Sarah Underwood</t>
  </si>
  <si>
    <t>Sarah Lawrence</t>
  </si>
  <si>
    <t>Emma Cooper</t>
  </si>
  <si>
    <t>Svenja Weiss</t>
  </si>
  <si>
    <t>Bronwyn Ryan</t>
  </si>
  <si>
    <t>Alienor Falconer</t>
  </si>
  <si>
    <t>Emily Murray</t>
  </si>
  <si>
    <t>Lucy Chatham</t>
  </si>
  <si>
    <t>Kate Jarman</t>
  </si>
  <si>
    <t>Jo Brown</t>
  </si>
  <si>
    <t>Chloe Kourkoulos</t>
  </si>
  <si>
    <t>Helen Goddard</t>
  </si>
  <si>
    <t>Ula Bronkowska</t>
  </si>
  <si>
    <t>Lianne Leakey</t>
  </si>
  <si>
    <t>Alison Moore</t>
  </si>
  <si>
    <t>Charlotte Sutcliffe</t>
  </si>
  <si>
    <t>Rachel Stacy</t>
  </si>
  <si>
    <t>Deborah Read (HY)</t>
  </si>
  <si>
    <t>Nicky Pysden</t>
  </si>
  <si>
    <t>Abby Dyer</t>
  </si>
  <si>
    <t>Maddie Michie</t>
  </si>
  <si>
    <t>Emily Tearle</t>
  </si>
  <si>
    <t>Verity Wilde</t>
  </si>
  <si>
    <t>Stephanie Smith</t>
  </si>
  <si>
    <t>Laura Treeby</t>
  </si>
  <si>
    <t>Ellie Docksey</t>
  </si>
  <si>
    <t>Lauren Margan</t>
  </si>
  <si>
    <t>F403</t>
  </si>
  <si>
    <t>Ellen Brookes</t>
  </si>
  <si>
    <t>Elizabeth Brookes</t>
  </si>
  <si>
    <t>Bryony Clark</t>
  </si>
  <si>
    <t>Magdalena Wollnik</t>
  </si>
  <si>
    <t>Samantha Crompton</t>
  </si>
  <si>
    <t>Rhianne Sarna</t>
  </si>
  <si>
    <t>Harriet Cunningham</t>
  </si>
  <si>
    <t>Lindsey Sanders</t>
  </si>
  <si>
    <t>Amy Rodway</t>
  </si>
  <si>
    <t>Hannah Webb</t>
  </si>
  <si>
    <t>Chrissy Higgins</t>
  </si>
  <si>
    <t>Katherine Goulder</t>
  </si>
  <si>
    <t>Deborah Turner</t>
  </si>
  <si>
    <t>Alissa Ellis</t>
  </si>
  <si>
    <t>Mari Laidlow</t>
  </si>
  <si>
    <t>Sarah Godley</t>
  </si>
  <si>
    <t>Sarah Plant</t>
  </si>
  <si>
    <t>Benita Estevez</t>
  </si>
  <si>
    <t>Felicity Butler</t>
  </si>
  <si>
    <t>Chloe Stothart</t>
  </si>
  <si>
    <t>Alex Lowe</t>
  </si>
  <si>
    <t>Caroline Hollands</t>
  </si>
  <si>
    <t>Janice Gillam</t>
  </si>
  <si>
    <t>Jade Turner</t>
  </si>
  <si>
    <t>Dawn Bamforth</t>
  </si>
  <si>
    <t>F451</t>
  </si>
  <si>
    <t>F452</t>
  </si>
  <si>
    <t>Maria Smith</t>
  </si>
  <si>
    <t>F453</t>
  </si>
  <si>
    <t>Claire Harvey</t>
  </si>
  <si>
    <t>Christine Munday</t>
  </si>
  <si>
    <t>Yan Wu</t>
  </si>
  <si>
    <t>Amanda Link</t>
  </si>
  <si>
    <t>Hannah Edleston</t>
  </si>
  <si>
    <t>Fiona Wallace</t>
  </si>
  <si>
    <t>Kirsten McTeer</t>
  </si>
  <si>
    <t>Shana Burchett</t>
  </si>
  <si>
    <t>Claire Williams</t>
  </si>
  <si>
    <t>Victoria Gibbs</t>
  </si>
  <si>
    <t>Michelle Burkhill</t>
  </si>
  <si>
    <t>Emily Gibson</t>
  </si>
  <si>
    <t>Lisa Phillips</t>
  </si>
  <si>
    <t>Larissa O'Halloran</t>
  </si>
  <si>
    <t>Emma Fenton</t>
  </si>
  <si>
    <t>Sally Kyle</t>
  </si>
  <si>
    <t>Rachel Wilson</t>
  </si>
  <si>
    <t>Amabnda Linden</t>
  </si>
  <si>
    <t>Anne Lozac'H</t>
  </si>
  <si>
    <t>Juliet Parker</t>
  </si>
  <si>
    <t>Becky Manos</t>
  </si>
  <si>
    <t>Dawn Mead</t>
  </si>
  <si>
    <t>Sam Kedwards</t>
  </si>
  <si>
    <t>Laura Ward</t>
  </si>
  <si>
    <t>Sarah Ballinger</t>
  </si>
  <si>
    <t>Sharon Knight</t>
  </si>
  <si>
    <t>Cheryl Tidbury</t>
  </si>
  <si>
    <t>Helen Dawson</t>
  </si>
  <si>
    <t>F503</t>
  </si>
  <si>
    <t>Dionne Radloff</t>
  </si>
  <si>
    <t>Louise Ellis</t>
  </si>
  <si>
    <t>Sally Mason</t>
  </si>
  <si>
    <t>Karen Jaques</t>
  </si>
  <si>
    <t>Caroline Curtis</t>
  </si>
  <si>
    <t>Sue Newman</t>
  </si>
  <si>
    <t>Clair Viney</t>
  </si>
  <si>
    <t>Sarah Cooper (CR)</t>
  </si>
  <si>
    <t>Susie Casebourne</t>
  </si>
  <si>
    <t>Rosalind Wilkins</t>
  </si>
  <si>
    <t>Kim Brown</t>
  </si>
  <si>
    <t>Fiona Bugler</t>
  </si>
  <si>
    <t>Debra Richmond</t>
  </si>
  <si>
    <t>Debbie Plant</t>
  </si>
  <si>
    <t>Johanna Bordass</t>
  </si>
  <si>
    <t>Joanna Body</t>
  </si>
  <si>
    <t>Tina Macenhill</t>
  </si>
  <si>
    <t>Michaela Mcmillan</t>
  </si>
  <si>
    <t>Sibhan Reddy</t>
  </si>
  <si>
    <t>Ceri Cook</t>
  </si>
  <si>
    <t>Clare Tomlinson</t>
  </si>
  <si>
    <t>Pam Matthews</t>
  </si>
  <si>
    <t>Tania O'Connell</t>
  </si>
  <si>
    <t>Sue Dabbs</t>
  </si>
  <si>
    <t>Lorraine Quigley</t>
  </si>
  <si>
    <t>Belinda Holme</t>
  </si>
  <si>
    <t>Elaine Stone</t>
  </si>
  <si>
    <t>Bonita Backhouse</t>
  </si>
  <si>
    <t>F551</t>
  </si>
  <si>
    <t>F552</t>
  </si>
  <si>
    <t>F553</t>
  </si>
  <si>
    <t>Liz Lumber</t>
  </si>
  <si>
    <t>Gillian Miles</t>
  </si>
  <si>
    <t>Julie Tremlin</t>
  </si>
  <si>
    <t>Kathleen Southall</t>
  </si>
  <si>
    <t>Susannah Tapp</t>
  </si>
  <si>
    <t>Manami Cheves</t>
  </si>
  <si>
    <t>Helen Chatterton</t>
  </si>
  <si>
    <t>Amanda Bussey</t>
  </si>
  <si>
    <t>Evelyn Griffiths</t>
  </si>
  <si>
    <t>Debbie Mcdermott</t>
  </si>
  <si>
    <t>Sam Lewis</t>
  </si>
  <si>
    <t>Tracey Marsden</t>
  </si>
  <si>
    <t>Janice Machin</t>
  </si>
  <si>
    <t>Lindsay Tearle</t>
  </si>
  <si>
    <t>Ruth Day</t>
  </si>
  <si>
    <t>Tracey Robinson</t>
  </si>
  <si>
    <t>Jackie Turner</t>
  </si>
  <si>
    <t>Jan Lavis</t>
  </si>
  <si>
    <t>Carol Fitzgerald</t>
  </si>
  <si>
    <t>Jackie Knight</t>
  </si>
  <si>
    <t>Lorna Cotter</t>
  </si>
  <si>
    <t>Jill New</t>
  </si>
  <si>
    <t>Caley Pearce</t>
  </si>
  <si>
    <t>Jane Holford</t>
  </si>
  <si>
    <t>Julia Black</t>
  </si>
  <si>
    <t>Claire Mccready</t>
  </si>
  <si>
    <t>F603</t>
  </si>
  <si>
    <t>Christine Tait</t>
  </si>
  <si>
    <t>Julie Chicken</t>
  </si>
  <si>
    <t>Sarah Hilliard</t>
  </si>
  <si>
    <t>Susan Rae</t>
  </si>
  <si>
    <t>Sharon Plank</t>
  </si>
  <si>
    <t>Carol Thwaites</t>
  </si>
  <si>
    <t>Jan Young</t>
  </si>
  <si>
    <t>Chris Naylor</t>
  </si>
  <si>
    <t>F651</t>
  </si>
  <si>
    <t>F652</t>
  </si>
  <si>
    <t>F653</t>
  </si>
  <si>
    <t>Beryl Stewart</t>
  </si>
  <si>
    <t>Susan Drake</t>
  </si>
  <si>
    <t>Sarah Cooper</t>
  </si>
  <si>
    <t>Sue Tagliavini</t>
  </si>
  <si>
    <t>F701</t>
  </si>
  <si>
    <t>F702</t>
  </si>
  <si>
    <t>F703</t>
  </si>
  <si>
    <t>Sandra Standen</t>
  </si>
  <si>
    <t>Pam Hart</t>
  </si>
  <si>
    <t>TeamFormula1</t>
  </si>
  <si>
    <t>East Sussex</t>
  </si>
  <si>
    <t>Points Below</t>
  </si>
  <si>
    <t>Small</t>
  </si>
  <si>
    <t>Match</t>
  </si>
  <si>
    <t>Points excl 0</t>
  </si>
  <si>
    <t>CAT</t>
  </si>
  <si>
    <t>PREV.P</t>
  </si>
  <si>
    <t>F.POS</t>
  </si>
  <si>
    <t>Values for small</t>
  </si>
  <si>
    <t>Key</t>
  </si>
  <si>
    <t>Arena 80</t>
  </si>
  <si>
    <t>Bexhill Runners and Triathletes</t>
  </si>
  <si>
    <t>BTNRI</t>
  </si>
  <si>
    <t>Central Park Athletes</t>
  </si>
  <si>
    <t>Eastbourne Rovers and Bodyworks</t>
  </si>
  <si>
    <t>HE/UCK</t>
  </si>
  <si>
    <t>Heathfield Road Runners and Uckfield Runners</t>
  </si>
  <si>
    <t>MEADS</t>
  </si>
  <si>
    <t>Plodders, Shufflers and Stridders (Polegate Plodders, Seafront Shufflers &amp; Seaford Striders)</t>
  </si>
  <si>
    <t>Tempo Tri</t>
  </si>
  <si>
    <t xml:space="preserve">Reconciliation of cumulative points by race 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</si>
  <si>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</si>
  <si>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</si>
  <si>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</si>
  <si>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</si>
  <si>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</si>
  <si>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</si>
  <si>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</si>
  <si>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</si>
  <si>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>ESSLXC Whitbread Holl: 06-February-2022 V2</t>
  </si>
  <si>
    <t>Race 5 of 6</t>
  </si>
  <si>
    <t>ALL CLUBS: 17 TEAMS (note awards are based on table excluding non East Sussex Clubs)</t>
  </si>
  <si>
    <t>EAST SUSSEX CLUBS: 16 TEAMS (Only East Sussex Teams qualify for awards: awards are awarded as per this table)</t>
  </si>
  <si>
    <t>Plodders, Shufflers and Stridders (Poegate Ploders, Seafront Shufflers &amp; Seaford Striders)</t>
  </si>
  <si>
    <t>ResultsJuniorBlock</t>
  </si>
  <si>
    <t>Position</t>
  </si>
  <si>
    <t>Race no</t>
  </si>
  <si>
    <t>Name</t>
  </si>
  <si>
    <t>Points</t>
  </si>
  <si>
    <t>ResultsJuniorBlock2</t>
  </si>
  <si>
    <t>U11B</t>
  </si>
  <si>
    <t>108b</t>
  </si>
  <si>
    <t>Henry Cooke</t>
  </si>
  <si>
    <t>Oliver Goodman</t>
  </si>
  <si>
    <t>Brighton Hove ac</t>
  </si>
  <si>
    <t>-</t>
  </si>
  <si>
    <t>110b</t>
  </si>
  <si>
    <t>Jago Dinnage</t>
  </si>
  <si>
    <t>Weald Tri</t>
  </si>
  <si>
    <t>109b</t>
  </si>
  <si>
    <t>Charlie Cooke</t>
  </si>
  <si>
    <t>Fox Andrews</t>
  </si>
  <si>
    <t>Cobey Buckley</t>
  </si>
  <si>
    <t>Charlie Workman</t>
  </si>
  <si>
    <t>Edward Frowde</t>
  </si>
  <si>
    <t>Burtie Woodward</t>
  </si>
  <si>
    <t>Charlie Woodward</t>
  </si>
  <si>
    <t>117b</t>
  </si>
  <si>
    <t>Elijah Haddon</t>
  </si>
  <si>
    <t>Allistair White</t>
  </si>
  <si>
    <t>U11G</t>
  </si>
  <si>
    <t>Frankie Prime</t>
  </si>
  <si>
    <t>115b</t>
  </si>
  <si>
    <t>Bea Gribble</t>
  </si>
  <si>
    <t>116b</t>
  </si>
  <si>
    <t>Georgie Gribble</t>
  </si>
  <si>
    <t>114b</t>
  </si>
  <si>
    <t>Eva Harwood</t>
  </si>
  <si>
    <t>105b</t>
  </si>
  <si>
    <t>Elizabeth Stewart</t>
  </si>
  <si>
    <t>Elizabeth Frowde</t>
  </si>
  <si>
    <t>Rebecca Seymour</t>
  </si>
  <si>
    <t>112b</t>
  </si>
  <si>
    <t>Jessica Pattersin</t>
  </si>
  <si>
    <t>Lilly Corke</t>
  </si>
  <si>
    <t>Masie Corke</t>
  </si>
  <si>
    <t>106b</t>
  </si>
  <si>
    <t>Lottie Goodman</t>
  </si>
  <si>
    <t>U13B</t>
  </si>
  <si>
    <t>Fin Lumber- Fry</t>
  </si>
  <si>
    <t>107b</t>
  </si>
  <si>
    <t>Reuben Wakefield</t>
  </si>
  <si>
    <t>Jacob Smith</t>
  </si>
  <si>
    <t>Alex Martin</t>
  </si>
  <si>
    <t>Harry Cooper</t>
  </si>
  <si>
    <t>U13G</t>
  </si>
  <si>
    <t>Delilah Coppard</t>
  </si>
  <si>
    <t>111b</t>
  </si>
  <si>
    <t>Aurelia Dinnage</t>
  </si>
  <si>
    <t>113b</t>
  </si>
  <si>
    <t>Ella Smith</t>
  </si>
  <si>
    <t>Saffia Beckett</t>
  </si>
  <si>
    <t>119b</t>
  </si>
  <si>
    <t>Emily Carden</t>
  </si>
  <si>
    <t>U15B</t>
  </si>
  <si>
    <t>Finlay Goodman</t>
  </si>
  <si>
    <t>Hastings</t>
  </si>
  <si>
    <t>Jake Greenwood</t>
  </si>
  <si>
    <t>Dermot O'Rourke</t>
  </si>
  <si>
    <t>U15G</t>
  </si>
  <si>
    <t>Rebecca Anscombe</t>
  </si>
  <si>
    <t>CumJuniorFormulaTotal</t>
  </si>
  <si>
    <t>William Hampshire</t>
  </si>
  <si>
    <t>U11B1</t>
  </si>
  <si>
    <t>U11B2</t>
  </si>
  <si>
    <t>U11B3</t>
  </si>
  <si>
    <t>Jasper Burton</t>
  </si>
  <si>
    <t>Albert Henham</t>
  </si>
  <si>
    <t>Charlie Harris</t>
  </si>
  <si>
    <t>Sam Buckwell</t>
  </si>
  <si>
    <t>Ellis Watts</t>
  </si>
  <si>
    <t>Byron Roberts</t>
  </si>
  <si>
    <t>Jonti Hudson</t>
  </si>
  <si>
    <t>Felix Burton</t>
  </si>
  <si>
    <t>Sam Cook</t>
  </si>
  <si>
    <t>Dylan Brown</t>
  </si>
  <si>
    <t>Noah Bridges</t>
  </si>
  <si>
    <t>U11G1</t>
  </si>
  <si>
    <t>U11G2</t>
  </si>
  <si>
    <t>U11G3</t>
  </si>
  <si>
    <t>Lucienne Simkiss-Day</t>
  </si>
  <si>
    <t>Olivia Henham</t>
  </si>
  <si>
    <t>Lottie Drake</t>
  </si>
  <si>
    <t>Elsie Nevett</t>
  </si>
  <si>
    <t>Lottie Hecks</t>
  </si>
  <si>
    <t>Lois Lambrow</t>
  </si>
  <si>
    <t>Mia Pico</t>
  </si>
  <si>
    <t>Heidi Smith</t>
  </si>
  <si>
    <t>Alyssa Cornford</t>
  </si>
  <si>
    <t>Elsie Harmer</t>
  </si>
  <si>
    <t>U13B1</t>
  </si>
  <si>
    <t>U13B2</t>
  </si>
  <si>
    <t>U13B3</t>
  </si>
  <si>
    <t>Luke Draper</t>
  </si>
  <si>
    <t>Louis Sanders</t>
  </si>
  <si>
    <t>Luca Picco</t>
  </si>
  <si>
    <t>Kit Lambrow</t>
  </si>
  <si>
    <t>Milo Palmer</t>
  </si>
  <si>
    <t>U13G1</t>
  </si>
  <si>
    <t>U13G2</t>
  </si>
  <si>
    <t>U13G3</t>
  </si>
  <si>
    <t>Rowan Hampshire</t>
  </si>
  <si>
    <t>Dora Tabassi-Gill</t>
  </si>
  <si>
    <t>Sophie Richmond</t>
  </si>
  <si>
    <t>Raya Petrova</t>
  </si>
  <si>
    <t>Amy  Dowle</t>
  </si>
  <si>
    <t>Sophie Sims</t>
  </si>
  <si>
    <t>Leizil Venter</t>
  </si>
  <si>
    <t>Noami Brown</t>
  </si>
  <si>
    <t>Nesha Ring</t>
  </si>
  <si>
    <t>Layla Harmer</t>
  </si>
  <si>
    <t>Jessica Harmer</t>
  </si>
  <si>
    <t>U15B1</t>
  </si>
  <si>
    <t>U15B2</t>
  </si>
  <si>
    <t>U15B3</t>
  </si>
  <si>
    <t>Ilya Korchev</t>
  </si>
  <si>
    <t>Oliver Richmond</t>
  </si>
  <si>
    <t>Reus Brown</t>
  </si>
  <si>
    <t>Harrison  Brookes</t>
  </si>
  <si>
    <t>Liam Alexder-Pye</t>
  </si>
  <si>
    <t>Herbie Molton</t>
  </si>
  <si>
    <t>Tom Dowle</t>
  </si>
  <si>
    <t>U15G1</t>
  </si>
  <si>
    <t>Annabelle Souter</t>
  </si>
  <si>
    <t>U15G2</t>
  </si>
  <si>
    <t>Eve Taylor</t>
  </si>
  <si>
    <t>U15G3</t>
  </si>
  <si>
    <t>Kalie Allen</t>
  </si>
  <si>
    <t>Rae Lefay</t>
  </si>
  <si>
    <t>Rosie Gasson</t>
  </si>
  <si>
    <t>Zoe Wright</t>
  </si>
  <si>
    <t>Harriet Nickolls</t>
  </si>
  <si>
    <t>Georgina Nickolls</t>
  </si>
  <si>
    <t>U17B</t>
  </si>
  <si>
    <t>Charlie Wright</t>
  </si>
  <si>
    <t>U17B1</t>
  </si>
  <si>
    <t>U17G</t>
  </si>
  <si>
    <t>Ella Ayden</t>
  </si>
  <si>
    <t>U17G1</t>
  </si>
  <si>
    <t>Millie Clisby</t>
  </si>
  <si>
    <t>U17G2</t>
  </si>
  <si>
    <t>ESSLXC WHITBREAD HOLLOW - 06 FEBRUARY 2022 - SENIORS V2</t>
  </si>
  <si>
    <t>ESSLXC 2021/22 MEN AFTER 5 RACES V2</t>
  </si>
  <si>
    <t>ESSLXC 2021/22 WOMEN AFTER 5 RACES V2</t>
  </si>
  <si>
    <t>ESSLXC Whitbread Hollow: 06-February-2022 V2</t>
  </si>
  <si>
    <t>Ashdown Forest</t>
  </si>
  <si>
    <t>Snape Wood</t>
  </si>
  <si>
    <t>Newplace Park</t>
  </si>
  <si>
    <t>Warren Hill</t>
  </si>
  <si>
    <t>Whitbread Hollow</t>
  </si>
  <si>
    <t>Pett</t>
  </si>
  <si>
    <t>ESSCCL Race 5: WHITBREAD HOLLOW - 06 FEBRUARY 2022 - JUNIORS V2</t>
  </si>
  <si>
    <t>ESSLXC 2021/22 JUNIORS</t>
  </si>
  <si>
    <t>No Match</t>
  </si>
  <si>
    <t>Y</t>
  </si>
  <si>
    <t>N</t>
  </si>
  <si>
    <t>OK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</si>
</sst>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-* #,##0_-;\-* #,##0_-;_-* &quot;-&quot;??_-;_-@_-"/>
    <numFmt numFmtId="166" formatCode="#,##0_);\(#,##0\);\-_)"/>
    <numFmt numFmtId="167" formatCode="[h]:mm:ss;;\-_)"/>
    <numFmt numFmtId="168" formatCode="&quot;Race &quot;#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99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164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5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6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164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6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7" fontId="3" fillId="0" borderId="0" xfId="1" applyNumberFormat="1"/>
    <xf numFmtId="166" fontId="3" fillId="0" borderId="0" xfId="1" applyNumberFormat="1"/>
    <xf numFmtId="0" fontId="7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9" fillId="0" borderId="0" xfId="1" applyFont="1" applyAlignment="1">
      <alignment horizontal="right"/>
    </xf>
    <xf numFmtId="166" fontId="3" fillId="0" borderId="0" xfId="1" applyNumberFormat="1" applyAlignment="1">
      <alignment horizontal="center"/>
    </xf>
    <xf numFmtId="166" fontId="3" fillId="0" borderId="0" xfId="1" applyNumberFormat="1" applyFont="1" applyAlignment="1">
      <alignment horizontal="center"/>
    </xf>
    <xf numFmtId="1" fontId="3" fillId="0" borderId="0" xfId="1" applyNumberFormat="1" applyAlignment="1">
      <alignment horizontal="center"/>
    </xf>
    <xf numFmtId="0" fontId="3" fillId="0" borderId="1" xfId="1" applyFont="1" applyBorder="1" applyAlignment="1">
      <alignment horizontal="center"/>
    </xf>
    <xf numFmtId="1" fontId="10" fillId="0" borderId="0" xfId="1" applyNumberFormat="1" applyFont="1"/>
    <xf numFmtId="0" fontId="11" fillId="0" borderId="1" xfId="1" applyFont="1" applyBorder="1" applyAlignment="1">
      <alignment horizontal="center"/>
    </xf>
    <xf numFmtId="0" fontId="12" fillId="0" borderId="0" xfId="1" applyFont="1" applyAlignment="1">
      <alignment horizontal="right"/>
    </xf>
    <xf numFmtId="0" fontId="13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2" fillId="0" borderId="0" xfId="1" applyFont="1"/>
    <xf numFmtId="0" fontId="1" fillId="0" borderId="0" xfId="1" applyFont="1"/>
    <xf numFmtId="1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68" fontId="3" fillId="0" borderId="0" xfId="1" applyNumberFormat="1" applyAlignment="1">
      <alignment horizontal="left"/>
    </xf>
    <xf numFmtId="0" fontId="3" fillId="3" borderId="0" xfId="1" applyFill="1"/>
    <xf numFmtId="0" fontId="15" fillId="0" borderId="0" xfId="1" applyFont="1"/>
    <xf numFmtId="0" fontId="15" fillId="0" borderId="0" xfId="1" applyFont="1" applyAlignment="1">
      <alignment horizontal="center"/>
    </xf>
    <xf numFmtId="165" fontId="16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3" fillId="2" borderId="10" xfId="1" applyFont="1" applyFill="1" applyBorder="1"/>
    <xf numFmtId="166" fontId="4" fillId="2" borderId="11" xfId="2" applyNumberFormat="1" applyFont="1" applyFill="1" applyBorder="1"/>
    <xf numFmtId="165" fontId="14" fillId="0" borderId="0" xfId="2" applyNumberFormat="1" applyFont="1" applyAlignment="1">
      <alignment horizontal="center"/>
    </xf>
    <xf numFmtId="165" fontId="3" fillId="0" borderId="0" xfId="1" applyNumberFormat="1"/>
    <xf numFmtId="165" fontId="17" fillId="0" borderId="0" xfId="1" applyNumberFormat="1" applyFont="1" applyAlignment="1">
      <alignment horizontal="center"/>
    </xf>
    <xf numFmtId="0" fontId="18" fillId="0" borderId="0" xfId="1" applyFont="1" applyAlignment="1">
      <alignment horizontal="left"/>
    </xf>
    <xf numFmtId="15" fontId="19" fillId="0" borderId="0" xfId="1" applyNumberFormat="1" applyFont="1" applyAlignment="1"/>
    <xf numFmtId="0" fontId="20" fillId="0" borderId="0" xfId="1" applyFont="1" applyAlignment="1"/>
    <xf numFmtId="0" fontId="20" fillId="0" borderId="0" xfId="1" applyFont="1"/>
    <xf numFmtId="0" fontId="20" fillId="0" borderId="0" xfId="1" applyFont="1" applyAlignment="1">
      <alignment horizontal="right"/>
    </xf>
    <xf numFmtId="166" fontId="7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6" fontId="3" fillId="0" borderId="0" xfId="1" applyNumberFormat="1" applyFill="1" applyAlignment="1">
      <alignment horizontal="center"/>
    </xf>
    <xf numFmtId="166" fontId="3" fillId="0" borderId="0" xfId="1" quotePrefix="1" applyNumberFormat="1" applyFont="1" applyFill="1" applyAlignment="1">
      <alignment horizontal="center"/>
    </xf>
    <xf numFmtId="0" fontId="7" fillId="0" borderId="12" xfId="1" applyFont="1" applyBorder="1" applyAlignment="1">
      <alignment horizontal="center"/>
    </xf>
    <xf numFmtId="0" fontId="3" fillId="0" borderId="13" xfId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6" fontId="3" fillId="0" borderId="13" xfId="1" applyNumberFormat="1" applyBorder="1"/>
    <xf numFmtId="166" fontId="4" fillId="0" borderId="0" xfId="1" applyNumberFormat="1" applyFont="1"/>
    <xf numFmtId="15" fontId="3" fillId="0" borderId="0" xfId="1" applyNumberFormat="1"/>
    <xf numFmtId="14" fontId="3" fillId="0" borderId="0" xfId="1" applyNumberFormat="1"/>
    <xf numFmtId="0" fontId="12" fillId="0" borderId="0" xfId="1" applyFont="1"/>
    <xf numFmtId="164" fontId="7" fillId="0" borderId="0" xfId="2" applyFont="1" applyAlignment="1">
      <alignment horizontal="center"/>
    </xf>
    <xf numFmtId="0" fontId="3" fillId="0" borderId="0" xfId="1" applyFont="1" applyBorder="1"/>
    <xf numFmtId="0" fontId="3" fillId="0" borderId="14" xfId="1" applyFont="1" applyBorder="1"/>
    <xf numFmtId="46" fontId="3" fillId="0" borderId="15" xfId="4" applyNumberFormat="1" applyBorder="1"/>
    <xf numFmtId="165" fontId="3" fillId="0" borderId="16" xfId="2" applyNumberFormat="1" applyFont="1" applyBorder="1"/>
    <xf numFmtId="165" fontId="3" fillId="0" borderId="0" xfId="2" applyNumberFormat="1" applyFont="1" applyBorder="1"/>
    <xf numFmtId="2" fontId="3" fillId="0" borderId="0" xfId="2" applyNumberFormat="1" applyFont="1" applyBorder="1"/>
    <xf numFmtId="0" fontId="11" fillId="0" borderId="0" xfId="1" applyFont="1"/>
    <xf numFmtId="15" fontId="11" fillId="0" borderId="0" xfId="1" applyNumberFormat="1" applyFont="1"/>
    <xf numFmtId="166" fontId="13" fillId="0" borderId="0" xfId="1" applyNumberFormat="1" applyFont="1" applyAlignment="1">
      <alignment horizontal="center" wrapText="1"/>
    </xf>
    <xf numFmtId="166" fontId="14" fillId="0" borderId="0" xfId="1" applyNumberFormat="1" applyFont="1" applyAlignment="1">
      <alignment horizontal="center" wrapText="1"/>
    </xf>
    <xf numFmtId="166" fontId="7" fillId="0" borderId="0" xfId="1" applyNumberFormat="1" applyFont="1" applyAlignment="1">
      <alignment horizontal="center" wrapText="1"/>
    </xf>
    <xf numFmtId="166" fontId="0" fillId="0" borderId="0" xfId="3" applyNumberFormat="1" applyFont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166" fontId="3" fillId="0" borderId="0" xfId="1" applyNumberFormat="1" applyBorder="1" applyAlignment="1">
      <alignment horizontal="center"/>
    </xf>
    <xf numFmtId="0" fontId="3" fillId="0" borderId="0" xfId="1" applyBorder="1"/>
    <xf numFmtId="166" fontId="0" fillId="0" borderId="0" xfId="3" applyNumberFormat="1" applyFon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0" fontId="3" fillId="0" borderId="0" xfId="0" applyFont="1" applyBorder="1"/>
    <xf numFmtId="166" fontId="0" fillId="0" borderId="0" xfId="0" applyNumberFormat="1" applyBorder="1" applyAlignment="1">
      <alignment horizontal="center"/>
    </xf>
    <xf numFmtId="166" fontId="0" fillId="0" borderId="0" xfId="0" applyNumberFormat="1" applyAlignment="1">
      <alignment horizontal="center"/>
    </xf>
  </cellXfs>
  <cellStyles count="11">
    <cellStyle name="Comma 2" xfId="2"/>
    <cellStyle name="Comma 2 2" xfId="3"/>
    <cellStyle name="Normal" xfId="0" builtinId="0"/>
    <cellStyle name="Normal 2" xfId="1"/>
    <cellStyle name="Normal 2 2" xfId="4"/>
    <cellStyle name="Normal 3" xfId="5"/>
    <cellStyle name="Normal 4" xfId="6"/>
    <cellStyle name="Normal 4 2" xfId="7"/>
    <cellStyle name="Normal 4 2 2" xfId="8"/>
    <cellStyle name="Normal 4 3" xfId="9"/>
    <cellStyle name="Normal 5" xfId="10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318"/>
  <sheetViews>
    <sheetView workbookViewId="0">
      <pane ySplit="7" topLeftCell="A68" activePane="bottomLeft" state="frozen"/>
      <selection pane="bottomLeft" activeCell="D286" sqref="D286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317</v>
      </c>
    </row>
    <row r="2" spans="1:11" ht="15.75" hidden="1" outlineLevel="1" thickBot="1">
      <c r="A2" s="1" t="s">
        <v>1</v>
      </c>
      <c r="C2" s="5">
        <v>318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308</v>
      </c>
      <c r="B4" s="12" t="s">
        <v>3</v>
      </c>
      <c r="C4" s="12" t="s">
        <v>4</v>
      </c>
      <c r="D4" s="12">
        <v>308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1007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469</v>
      </c>
      <c r="C8" s="24">
        <v>2.2314814814814815E-2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>
      <c r="A9" s="2">
        <v>2</v>
      </c>
      <c r="B9" s="2">
        <v>621</v>
      </c>
      <c r="C9" s="24">
        <v>2.2650462962962966E-2</v>
      </c>
      <c r="D9" s="25" t="s">
        <v>22</v>
      </c>
      <c r="E9" s="19" t="s">
        <v>23</v>
      </c>
      <c r="F9" s="25" t="s">
        <v>24</v>
      </c>
      <c r="G9" s="25" t="s">
        <v>25</v>
      </c>
      <c r="H9" s="25" t="s">
        <v>20</v>
      </c>
      <c r="I9" s="25">
        <v>299</v>
      </c>
      <c r="J9" s="25" t="s">
        <v>21</v>
      </c>
      <c r="K9" s="25">
        <v>2</v>
      </c>
    </row>
    <row r="10" spans="1:11">
      <c r="A10" s="2">
        <v>3</v>
      </c>
      <c r="B10" s="2">
        <v>552</v>
      </c>
      <c r="C10" s="24">
        <v>2.2916666666666669E-2</v>
      </c>
      <c r="D10" s="25" t="s">
        <v>26</v>
      </c>
      <c r="E10" s="19" t="s">
        <v>27</v>
      </c>
      <c r="F10" s="25" t="s">
        <v>28</v>
      </c>
      <c r="G10" s="25" t="s">
        <v>28</v>
      </c>
      <c r="H10" s="25" t="s">
        <v>20</v>
      </c>
      <c r="I10" s="25">
        <v>298</v>
      </c>
      <c r="J10" s="25" t="s">
        <v>21</v>
      </c>
      <c r="K10" s="25">
        <v>3</v>
      </c>
    </row>
    <row r="11" spans="1:11">
      <c r="A11" s="2">
        <v>4</v>
      </c>
      <c r="B11" s="2">
        <v>307</v>
      </c>
      <c r="C11" s="24">
        <v>2.3020833333333334E-2</v>
      </c>
      <c r="D11" s="25" t="s">
        <v>29</v>
      </c>
      <c r="E11" s="19" t="s">
        <v>30</v>
      </c>
      <c r="F11" s="25" t="s">
        <v>31</v>
      </c>
      <c r="G11" s="25" t="s">
        <v>31</v>
      </c>
      <c r="H11" s="25" t="s">
        <v>20</v>
      </c>
      <c r="I11" s="25">
        <v>297</v>
      </c>
      <c r="J11" s="25" t="s">
        <v>21</v>
      </c>
      <c r="K11" s="25">
        <v>4</v>
      </c>
    </row>
    <row r="12" spans="1:11">
      <c r="A12" s="2">
        <v>5</v>
      </c>
      <c r="B12" s="2">
        <v>568</v>
      </c>
      <c r="C12" s="24">
        <v>2.3206018518518515E-2</v>
      </c>
      <c r="D12" s="25" t="s">
        <v>32</v>
      </c>
      <c r="E12" s="19" t="s">
        <v>27</v>
      </c>
      <c r="F12" s="25" t="s">
        <v>28</v>
      </c>
      <c r="G12" s="25" t="s">
        <v>28</v>
      </c>
      <c r="H12" s="25" t="s">
        <v>33</v>
      </c>
      <c r="I12" s="25">
        <v>296</v>
      </c>
      <c r="J12" s="25" t="s">
        <v>34</v>
      </c>
      <c r="K12" s="25">
        <v>5</v>
      </c>
    </row>
    <row r="13" spans="1:11">
      <c r="A13" s="2">
        <v>6</v>
      </c>
      <c r="B13" s="2">
        <v>369</v>
      </c>
      <c r="C13" s="24">
        <v>2.3356481481481482E-2</v>
      </c>
      <c r="D13" s="25" t="s">
        <v>35</v>
      </c>
      <c r="E13" s="19" t="s">
        <v>36</v>
      </c>
      <c r="F13" s="25" t="s">
        <v>37</v>
      </c>
      <c r="G13" s="25" t="s">
        <v>37</v>
      </c>
      <c r="H13" s="25" t="s">
        <v>33</v>
      </c>
      <c r="I13" s="25">
        <v>295</v>
      </c>
      <c r="J13" s="25" t="s">
        <v>34</v>
      </c>
      <c r="K13" s="25">
        <v>6</v>
      </c>
    </row>
    <row r="14" spans="1:11">
      <c r="A14" s="2">
        <v>7</v>
      </c>
      <c r="B14" s="2">
        <v>374</v>
      </c>
      <c r="C14" s="24">
        <v>2.3414351851851853E-2</v>
      </c>
      <c r="D14" s="25" t="s">
        <v>38</v>
      </c>
      <c r="E14" s="19" t="s">
        <v>36</v>
      </c>
      <c r="F14" s="25" t="s">
        <v>37</v>
      </c>
      <c r="G14" s="25" t="s">
        <v>37</v>
      </c>
      <c r="H14" s="25" t="s">
        <v>20</v>
      </c>
      <c r="I14" s="25">
        <v>294</v>
      </c>
      <c r="J14" s="25" t="s">
        <v>21</v>
      </c>
      <c r="K14" s="25">
        <v>7</v>
      </c>
    </row>
    <row r="15" spans="1:11">
      <c r="A15" s="2">
        <v>8</v>
      </c>
      <c r="B15" s="2">
        <v>898</v>
      </c>
      <c r="C15" s="24">
        <v>2.3495370370370371E-2</v>
      </c>
      <c r="D15" s="25" t="s">
        <v>39</v>
      </c>
      <c r="E15" s="19" t="s">
        <v>40</v>
      </c>
      <c r="F15" s="25" t="s">
        <v>41</v>
      </c>
      <c r="G15" s="25" t="s">
        <v>42</v>
      </c>
      <c r="H15" s="25" t="s">
        <v>43</v>
      </c>
      <c r="I15" s="25">
        <v>293</v>
      </c>
      <c r="J15" s="25" t="s">
        <v>44</v>
      </c>
      <c r="K15" s="25">
        <v>8</v>
      </c>
    </row>
    <row r="16" spans="1:11">
      <c r="A16" s="2">
        <v>9</v>
      </c>
      <c r="B16" s="2">
        <v>540</v>
      </c>
      <c r="C16" s="24">
        <v>2.3564814814814813E-2</v>
      </c>
      <c r="D16" s="25" t="s">
        <v>45</v>
      </c>
      <c r="E16" s="19" t="s">
        <v>27</v>
      </c>
      <c r="F16" s="25" t="s">
        <v>28</v>
      </c>
      <c r="G16" s="25" t="s">
        <v>28</v>
      </c>
      <c r="H16" s="25" t="s">
        <v>33</v>
      </c>
      <c r="I16" s="25">
        <v>292</v>
      </c>
      <c r="J16" s="25" t="s">
        <v>46</v>
      </c>
      <c r="K16" s="25">
        <v>9</v>
      </c>
    </row>
    <row r="17" spans="1:11">
      <c r="A17" s="2">
        <v>10</v>
      </c>
      <c r="B17" s="2">
        <v>144</v>
      </c>
      <c r="C17" s="24">
        <v>2.3738425925925923E-2</v>
      </c>
      <c r="D17" s="25" t="s">
        <v>47</v>
      </c>
      <c r="E17" s="19" t="s">
        <v>48</v>
      </c>
      <c r="F17" s="25" t="s">
        <v>49</v>
      </c>
      <c r="G17" s="25" t="s">
        <v>42</v>
      </c>
      <c r="H17" s="25" t="s">
        <v>20</v>
      </c>
      <c r="I17" s="25">
        <v>291</v>
      </c>
      <c r="J17" s="25" t="s">
        <v>21</v>
      </c>
      <c r="K17" s="25">
        <v>10</v>
      </c>
    </row>
    <row r="18" spans="1:11">
      <c r="A18" s="2">
        <v>11</v>
      </c>
      <c r="B18" s="2">
        <v>388</v>
      </c>
      <c r="C18" s="24">
        <v>2.3761574074074074E-2</v>
      </c>
      <c r="D18" s="25" t="s">
        <v>50</v>
      </c>
      <c r="E18" s="19" t="s">
        <v>51</v>
      </c>
      <c r="F18" s="25" t="s">
        <v>52</v>
      </c>
      <c r="G18" s="25" t="s">
        <v>53</v>
      </c>
      <c r="H18" s="25" t="s">
        <v>20</v>
      </c>
      <c r="I18" s="25">
        <v>290</v>
      </c>
      <c r="J18" s="25" t="s">
        <v>21</v>
      </c>
      <c r="K18" s="25">
        <v>11</v>
      </c>
    </row>
    <row r="19" spans="1:11">
      <c r="A19" s="2">
        <v>12</v>
      </c>
      <c r="B19" s="2">
        <v>89</v>
      </c>
      <c r="C19" s="24">
        <v>2.3784722222222221E-2</v>
      </c>
      <c r="D19" s="25" t="s">
        <v>54</v>
      </c>
      <c r="E19" s="19" t="s">
        <v>55</v>
      </c>
      <c r="F19" s="25" t="s">
        <v>56</v>
      </c>
      <c r="G19" s="25" t="s">
        <v>25</v>
      </c>
      <c r="H19" s="25" t="s">
        <v>20</v>
      </c>
      <c r="I19" s="25">
        <v>289</v>
      </c>
      <c r="J19" s="25" t="s">
        <v>57</v>
      </c>
      <c r="K19" s="25">
        <v>12</v>
      </c>
    </row>
    <row r="20" spans="1:11">
      <c r="A20" s="2">
        <v>13</v>
      </c>
      <c r="B20" s="2">
        <v>894</v>
      </c>
      <c r="C20" s="24">
        <v>2.390046296296296E-2</v>
      </c>
      <c r="D20" s="25" t="s">
        <v>58</v>
      </c>
      <c r="E20" s="19" t="s">
        <v>59</v>
      </c>
      <c r="F20" s="25" t="s">
        <v>60</v>
      </c>
      <c r="G20" s="25" t="s">
        <v>60</v>
      </c>
      <c r="H20" s="25" t="s">
        <v>20</v>
      </c>
      <c r="I20" s="25">
        <v>288</v>
      </c>
      <c r="J20" s="25" t="s">
        <v>21</v>
      </c>
      <c r="K20" s="25">
        <v>13</v>
      </c>
    </row>
    <row r="21" spans="1:11">
      <c r="A21" s="2">
        <v>14</v>
      </c>
      <c r="B21" s="2">
        <v>429</v>
      </c>
      <c r="C21" s="24">
        <v>2.3981481481481479E-2</v>
      </c>
      <c r="D21" s="25" t="s">
        <v>61</v>
      </c>
      <c r="E21" s="19" t="s">
        <v>59</v>
      </c>
      <c r="F21" s="25" t="s">
        <v>60</v>
      </c>
      <c r="G21" s="25" t="s">
        <v>60</v>
      </c>
      <c r="H21" s="25" t="s">
        <v>20</v>
      </c>
      <c r="I21" s="25">
        <v>287</v>
      </c>
      <c r="J21" s="25" t="s">
        <v>57</v>
      </c>
      <c r="K21" s="25">
        <v>14</v>
      </c>
    </row>
    <row r="22" spans="1:11">
      <c r="A22" s="2">
        <v>15</v>
      </c>
      <c r="B22" s="2">
        <v>884</v>
      </c>
      <c r="C22" s="24">
        <v>2.4062500000000001E-2</v>
      </c>
      <c r="D22" s="25" t="s">
        <v>62</v>
      </c>
      <c r="E22" s="19" t="s">
        <v>63</v>
      </c>
      <c r="F22" s="25" t="s">
        <v>64</v>
      </c>
      <c r="G22" s="25" t="s">
        <v>64</v>
      </c>
      <c r="H22" s="25" t="s">
        <v>20</v>
      </c>
      <c r="I22" s="25">
        <v>286</v>
      </c>
      <c r="J22" s="25" t="s">
        <v>21</v>
      </c>
      <c r="K22" s="25">
        <v>15</v>
      </c>
    </row>
    <row r="23" spans="1:11">
      <c r="A23" s="2">
        <v>16</v>
      </c>
      <c r="B23" s="2">
        <v>53</v>
      </c>
      <c r="C23" s="24">
        <v>2.4328703703703703E-2</v>
      </c>
      <c r="D23" s="25" t="s">
        <v>65</v>
      </c>
      <c r="E23" s="19" t="s">
        <v>66</v>
      </c>
      <c r="F23" s="25" t="s">
        <v>67</v>
      </c>
      <c r="G23" s="25" t="s">
        <v>67</v>
      </c>
      <c r="H23" s="25" t="s">
        <v>20</v>
      </c>
      <c r="I23" s="25">
        <v>285</v>
      </c>
      <c r="J23" s="25" t="s">
        <v>21</v>
      </c>
      <c r="K23" s="25">
        <v>16</v>
      </c>
    </row>
    <row r="24" spans="1:11">
      <c r="A24" s="2">
        <v>17</v>
      </c>
      <c r="B24" s="2">
        <v>889</v>
      </c>
      <c r="C24" s="24">
        <v>2.4363425925925927E-2</v>
      </c>
      <c r="D24" s="25" t="s">
        <v>68</v>
      </c>
      <c r="E24" s="19" t="s">
        <v>69</v>
      </c>
      <c r="F24" s="25" t="s">
        <v>70</v>
      </c>
      <c r="G24" s="25" t="s">
        <v>70</v>
      </c>
      <c r="H24" s="25" t="s">
        <v>71</v>
      </c>
      <c r="I24" s="25" t="s">
        <v>70</v>
      </c>
      <c r="J24" s="25" t="s">
        <v>70</v>
      </c>
      <c r="K24" s="25" t="s">
        <v>70</v>
      </c>
    </row>
    <row r="25" spans="1:11">
      <c r="A25" s="2">
        <v>18</v>
      </c>
      <c r="B25" s="2">
        <v>534</v>
      </c>
      <c r="C25" s="24">
        <v>2.4467592592592593E-2</v>
      </c>
      <c r="D25" s="25" t="s">
        <v>72</v>
      </c>
      <c r="E25" s="19" t="s">
        <v>27</v>
      </c>
      <c r="F25" s="25" t="s">
        <v>28</v>
      </c>
      <c r="G25" s="25" t="s">
        <v>28</v>
      </c>
      <c r="H25" s="25" t="s">
        <v>73</v>
      </c>
      <c r="I25" s="25">
        <v>284</v>
      </c>
      <c r="J25" s="25" t="s">
        <v>74</v>
      </c>
      <c r="K25" s="25">
        <v>17</v>
      </c>
    </row>
    <row r="26" spans="1:11">
      <c r="A26" s="2">
        <v>19</v>
      </c>
      <c r="B26" s="2">
        <v>872</v>
      </c>
      <c r="C26" s="24">
        <v>2.4745370370370372E-2</v>
      </c>
      <c r="D26" s="25" t="s">
        <v>75</v>
      </c>
      <c r="E26" s="19" t="s">
        <v>76</v>
      </c>
      <c r="F26" s="25" t="s">
        <v>77</v>
      </c>
      <c r="G26" s="25" t="s">
        <v>53</v>
      </c>
      <c r="H26" s="25" t="s">
        <v>33</v>
      </c>
      <c r="I26" s="25">
        <v>283</v>
      </c>
      <c r="J26" s="25" t="s">
        <v>34</v>
      </c>
      <c r="K26" s="25">
        <v>18</v>
      </c>
    </row>
    <row r="27" spans="1:11">
      <c r="A27" s="2">
        <v>20</v>
      </c>
      <c r="B27" s="2">
        <v>140</v>
      </c>
      <c r="C27" s="24">
        <v>2.476851851851852E-2</v>
      </c>
      <c r="D27" s="25" t="s">
        <v>78</v>
      </c>
      <c r="E27" s="19" t="s">
        <v>48</v>
      </c>
      <c r="F27" s="25" t="s">
        <v>49</v>
      </c>
      <c r="G27" s="25" t="s">
        <v>42</v>
      </c>
      <c r="H27" s="25" t="s">
        <v>33</v>
      </c>
      <c r="I27" s="25">
        <v>282</v>
      </c>
      <c r="J27" s="25" t="s">
        <v>34</v>
      </c>
      <c r="K27" s="25">
        <v>19</v>
      </c>
    </row>
    <row r="28" spans="1:11">
      <c r="A28" s="2">
        <v>21</v>
      </c>
      <c r="B28" s="2">
        <v>424</v>
      </c>
      <c r="C28" s="24">
        <v>2.4837962962962964E-2</v>
      </c>
      <c r="D28" s="25" t="s">
        <v>79</v>
      </c>
      <c r="E28" s="19" t="s">
        <v>59</v>
      </c>
      <c r="F28" s="25" t="s">
        <v>60</v>
      </c>
      <c r="G28" s="25" t="s">
        <v>60</v>
      </c>
      <c r="H28" s="25" t="s">
        <v>80</v>
      </c>
      <c r="I28" s="25">
        <v>200</v>
      </c>
      <c r="J28" s="25" t="s">
        <v>81</v>
      </c>
      <c r="K28" s="25">
        <v>20</v>
      </c>
    </row>
    <row r="29" spans="1:11">
      <c r="A29" s="2">
        <v>22</v>
      </c>
      <c r="B29" s="2">
        <v>248</v>
      </c>
      <c r="C29" s="24">
        <v>2.4861111111111108E-2</v>
      </c>
      <c r="D29" s="25" t="s">
        <v>82</v>
      </c>
      <c r="E29" s="19" t="s">
        <v>83</v>
      </c>
      <c r="F29" s="25" t="s">
        <v>84</v>
      </c>
      <c r="G29" s="25" t="s">
        <v>84</v>
      </c>
      <c r="H29" s="25" t="s">
        <v>73</v>
      </c>
      <c r="I29" s="25">
        <v>281</v>
      </c>
      <c r="J29" s="25" t="s">
        <v>34</v>
      </c>
      <c r="K29" s="25">
        <v>21</v>
      </c>
    </row>
    <row r="30" spans="1:11">
      <c r="A30" s="2">
        <v>23</v>
      </c>
      <c r="B30" s="2">
        <v>295</v>
      </c>
      <c r="C30" s="24">
        <v>2.5196759259259256E-2</v>
      </c>
      <c r="D30" s="25" t="s">
        <v>85</v>
      </c>
      <c r="E30" s="19" t="s">
        <v>86</v>
      </c>
      <c r="F30" s="25" t="s">
        <v>87</v>
      </c>
      <c r="G30" s="25" t="s">
        <v>87</v>
      </c>
      <c r="H30" s="25" t="s">
        <v>71</v>
      </c>
      <c r="I30" s="25">
        <v>280</v>
      </c>
      <c r="J30" s="25" t="s">
        <v>44</v>
      </c>
      <c r="K30" s="25">
        <v>22</v>
      </c>
    </row>
    <row r="31" spans="1:11">
      <c r="A31" s="2">
        <v>24</v>
      </c>
      <c r="B31" s="2">
        <v>70</v>
      </c>
      <c r="C31" s="24">
        <v>2.525462962962963E-2</v>
      </c>
      <c r="D31" s="25" t="s">
        <v>88</v>
      </c>
      <c r="E31" s="19" t="s">
        <v>55</v>
      </c>
      <c r="F31" s="25" t="s">
        <v>56</v>
      </c>
      <c r="G31" s="25" t="s">
        <v>25</v>
      </c>
      <c r="H31" s="25" t="s">
        <v>33</v>
      </c>
      <c r="I31" s="25">
        <v>279</v>
      </c>
      <c r="J31" s="25" t="s">
        <v>34</v>
      </c>
      <c r="K31" s="25">
        <v>23</v>
      </c>
    </row>
    <row r="32" spans="1:11">
      <c r="A32" s="2">
        <v>25</v>
      </c>
      <c r="B32" s="2">
        <v>877</v>
      </c>
      <c r="C32" s="24">
        <v>2.5405092592592594E-2</v>
      </c>
      <c r="D32" s="25" t="s">
        <v>89</v>
      </c>
      <c r="E32" s="19" t="s">
        <v>90</v>
      </c>
      <c r="F32" s="25" t="s">
        <v>70</v>
      </c>
      <c r="G32" s="25" t="s">
        <v>70</v>
      </c>
      <c r="H32" s="25" t="s">
        <v>20</v>
      </c>
      <c r="I32" s="25" t="s">
        <v>70</v>
      </c>
      <c r="J32" s="25" t="s">
        <v>70</v>
      </c>
      <c r="K32" s="25" t="s">
        <v>70</v>
      </c>
    </row>
    <row r="33" spans="1:11">
      <c r="A33" s="2">
        <v>26</v>
      </c>
      <c r="B33" s="2">
        <v>380</v>
      </c>
      <c r="C33" s="24">
        <v>2.5555555555555554E-2</v>
      </c>
      <c r="D33" s="25" t="s">
        <v>91</v>
      </c>
      <c r="E33" s="19" t="s">
        <v>51</v>
      </c>
      <c r="F33" s="25" t="s">
        <v>52</v>
      </c>
      <c r="G33" s="25" t="s">
        <v>53</v>
      </c>
      <c r="H33" s="25" t="s">
        <v>20</v>
      </c>
      <c r="I33" s="25">
        <v>278</v>
      </c>
      <c r="J33" s="25" t="s">
        <v>57</v>
      </c>
      <c r="K33" s="25">
        <v>24</v>
      </c>
    </row>
    <row r="34" spans="1:11">
      <c r="A34" s="2">
        <v>27</v>
      </c>
      <c r="B34" s="2">
        <v>287</v>
      </c>
      <c r="C34" s="24">
        <v>2.5567129629629634E-2</v>
      </c>
      <c r="D34" s="25" t="s">
        <v>92</v>
      </c>
      <c r="E34" s="19" t="s">
        <v>86</v>
      </c>
      <c r="F34" s="25" t="s">
        <v>87</v>
      </c>
      <c r="G34" s="25" t="s">
        <v>87</v>
      </c>
      <c r="H34" s="25" t="s">
        <v>20</v>
      </c>
      <c r="I34" s="25">
        <v>277</v>
      </c>
      <c r="J34" s="25" t="s">
        <v>21</v>
      </c>
      <c r="K34" s="25">
        <v>25</v>
      </c>
    </row>
    <row r="35" spans="1:11">
      <c r="A35" s="2">
        <v>28</v>
      </c>
      <c r="B35" s="2">
        <v>396</v>
      </c>
      <c r="C35" s="24">
        <v>2.5613425925925925E-2</v>
      </c>
      <c r="D35" s="25" t="s">
        <v>93</v>
      </c>
      <c r="E35" s="19" t="s">
        <v>94</v>
      </c>
      <c r="F35" s="25" t="s">
        <v>95</v>
      </c>
      <c r="G35" s="25" t="s">
        <v>95</v>
      </c>
      <c r="H35" s="25" t="s">
        <v>43</v>
      </c>
      <c r="I35" s="25">
        <v>276</v>
      </c>
      <c r="J35" s="25" t="s">
        <v>44</v>
      </c>
      <c r="K35" s="25">
        <v>26</v>
      </c>
    </row>
    <row r="36" spans="1:11">
      <c r="A36" s="2">
        <v>29</v>
      </c>
      <c r="B36" s="2">
        <v>279</v>
      </c>
      <c r="C36" s="24">
        <v>2.5740740740740745E-2</v>
      </c>
      <c r="D36" s="25" t="s">
        <v>96</v>
      </c>
      <c r="E36" s="19" t="s">
        <v>86</v>
      </c>
      <c r="F36" s="25" t="s">
        <v>87</v>
      </c>
      <c r="G36" s="25" t="s">
        <v>87</v>
      </c>
      <c r="H36" s="25" t="s">
        <v>43</v>
      </c>
      <c r="I36" s="25">
        <v>275</v>
      </c>
      <c r="J36" s="25" t="s">
        <v>97</v>
      </c>
      <c r="K36" s="25">
        <v>27</v>
      </c>
    </row>
    <row r="37" spans="1:11">
      <c r="A37" s="2">
        <v>30</v>
      </c>
      <c r="B37" s="2">
        <v>422</v>
      </c>
      <c r="C37" s="24">
        <v>2.5752314814814815E-2</v>
      </c>
      <c r="D37" s="25" t="s">
        <v>98</v>
      </c>
      <c r="E37" s="19" t="s">
        <v>94</v>
      </c>
      <c r="F37" s="25" t="s">
        <v>95</v>
      </c>
      <c r="G37" s="25" t="s">
        <v>95</v>
      </c>
      <c r="H37" s="25" t="s">
        <v>33</v>
      </c>
      <c r="I37" s="25">
        <v>274</v>
      </c>
      <c r="J37" s="25" t="s">
        <v>34</v>
      </c>
      <c r="K37" s="25">
        <v>28</v>
      </c>
    </row>
    <row r="38" spans="1:11">
      <c r="A38" s="2">
        <v>31</v>
      </c>
      <c r="B38" s="2">
        <v>101</v>
      </c>
      <c r="C38" s="24">
        <v>2.5752314814814815E-2</v>
      </c>
      <c r="D38" s="25" t="s">
        <v>99</v>
      </c>
      <c r="E38" s="19" t="s">
        <v>55</v>
      </c>
      <c r="F38" s="25" t="s">
        <v>56</v>
      </c>
      <c r="G38" s="25" t="s">
        <v>25</v>
      </c>
      <c r="H38" s="25" t="s">
        <v>73</v>
      </c>
      <c r="I38" s="25">
        <v>273</v>
      </c>
      <c r="J38" s="25" t="s">
        <v>46</v>
      </c>
      <c r="K38" s="25">
        <v>29</v>
      </c>
    </row>
    <row r="39" spans="1:11">
      <c r="A39" s="2">
        <v>32</v>
      </c>
      <c r="B39" s="2">
        <v>498</v>
      </c>
      <c r="C39" s="24">
        <v>2.5763888888888892E-2</v>
      </c>
      <c r="D39" s="25" t="s">
        <v>100</v>
      </c>
      <c r="E39" s="19" t="s">
        <v>40</v>
      </c>
      <c r="F39" s="25" t="s">
        <v>41</v>
      </c>
      <c r="G39" s="25" t="s">
        <v>42</v>
      </c>
      <c r="H39" s="25" t="s">
        <v>33</v>
      </c>
      <c r="I39" s="25">
        <v>272</v>
      </c>
      <c r="J39" s="25" t="s">
        <v>46</v>
      </c>
      <c r="K39" s="25">
        <v>30</v>
      </c>
    </row>
    <row r="40" spans="1:11">
      <c r="A40" s="2">
        <v>33</v>
      </c>
      <c r="B40" s="2">
        <v>355</v>
      </c>
      <c r="C40" s="24">
        <v>2.5798611111111109E-2</v>
      </c>
      <c r="D40" s="25" t="s">
        <v>101</v>
      </c>
      <c r="E40" s="19" t="s">
        <v>36</v>
      </c>
      <c r="F40" s="25" t="s">
        <v>37</v>
      </c>
      <c r="G40" s="25" t="s">
        <v>37</v>
      </c>
      <c r="H40" s="25" t="s">
        <v>33</v>
      </c>
      <c r="I40" s="25">
        <v>271</v>
      </c>
      <c r="J40" s="25" t="s">
        <v>46</v>
      </c>
      <c r="K40" s="25">
        <v>31</v>
      </c>
    </row>
    <row r="41" spans="1:11">
      <c r="A41" s="2">
        <v>34</v>
      </c>
      <c r="B41" s="2">
        <v>75</v>
      </c>
      <c r="C41" s="24">
        <v>2.5798611111111109E-2</v>
      </c>
      <c r="D41" s="25" t="s">
        <v>102</v>
      </c>
      <c r="E41" s="19" t="s">
        <v>55</v>
      </c>
      <c r="F41" s="25" t="s">
        <v>56</v>
      </c>
      <c r="G41" s="25" t="s">
        <v>25</v>
      </c>
      <c r="H41" s="25" t="s">
        <v>43</v>
      </c>
      <c r="I41" s="25">
        <v>270</v>
      </c>
      <c r="J41" s="25" t="s">
        <v>44</v>
      </c>
      <c r="K41" s="25">
        <v>32</v>
      </c>
    </row>
    <row r="42" spans="1:11">
      <c r="A42" s="2">
        <v>35</v>
      </c>
      <c r="B42" s="2">
        <v>458</v>
      </c>
      <c r="C42" s="24">
        <v>2.5810185185185183E-2</v>
      </c>
      <c r="D42" s="25" t="s">
        <v>103</v>
      </c>
      <c r="E42" s="19" t="s">
        <v>18</v>
      </c>
      <c r="F42" s="25" t="s">
        <v>19</v>
      </c>
      <c r="G42" s="25" t="s">
        <v>19</v>
      </c>
      <c r="H42" s="25" t="s">
        <v>71</v>
      </c>
      <c r="I42" s="25">
        <v>269</v>
      </c>
      <c r="J42" s="25" t="s">
        <v>44</v>
      </c>
      <c r="K42" s="25">
        <v>33</v>
      </c>
    </row>
    <row r="43" spans="1:11">
      <c r="A43" s="2">
        <v>36</v>
      </c>
      <c r="B43" s="2">
        <v>308</v>
      </c>
      <c r="C43" s="24">
        <v>2.5949074074074072E-2</v>
      </c>
      <c r="D43" s="25" t="s">
        <v>104</v>
      </c>
      <c r="E43" s="19" t="s">
        <v>30</v>
      </c>
      <c r="F43" s="25" t="s">
        <v>31</v>
      </c>
      <c r="G43" s="25" t="s">
        <v>31</v>
      </c>
      <c r="H43" s="25" t="s">
        <v>71</v>
      </c>
      <c r="I43" s="25">
        <v>268</v>
      </c>
      <c r="J43" s="25" t="s">
        <v>44</v>
      </c>
      <c r="K43" s="25">
        <v>34</v>
      </c>
    </row>
    <row r="44" spans="1:11">
      <c r="A44" s="2">
        <v>37</v>
      </c>
      <c r="B44" s="2">
        <v>334</v>
      </c>
      <c r="C44" s="24">
        <v>2.6053240740740738E-2</v>
      </c>
      <c r="D44" s="25" t="s">
        <v>105</v>
      </c>
      <c r="E44" s="19" t="s">
        <v>36</v>
      </c>
      <c r="F44" s="25" t="s">
        <v>37</v>
      </c>
      <c r="G44" s="25" t="s">
        <v>37</v>
      </c>
      <c r="H44" s="25" t="s">
        <v>73</v>
      </c>
      <c r="I44" s="25">
        <v>267</v>
      </c>
      <c r="J44" s="25" t="s">
        <v>74</v>
      </c>
      <c r="K44" s="25">
        <v>35</v>
      </c>
    </row>
    <row r="45" spans="1:11">
      <c r="A45" s="2">
        <v>38</v>
      </c>
      <c r="B45" s="2">
        <v>283</v>
      </c>
      <c r="C45" s="24">
        <v>2.6203703703703705E-2</v>
      </c>
      <c r="D45" s="25" t="s">
        <v>106</v>
      </c>
      <c r="E45" s="19" t="s">
        <v>86</v>
      </c>
      <c r="F45" s="25" t="s">
        <v>87</v>
      </c>
      <c r="G45" s="25" t="s">
        <v>87</v>
      </c>
      <c r="H45" s="25" t="s">
        <v>73</v>
      </c>
      <c r="I45" s="25">
        <v>266</v>
      </c>
      <c r="J45" s="25" t="s">
        <v>34</v>
      </c>
      <c r="K45" s="25">
        <v>36</v>
      </c>
    </row>
    <row r="46" spans="1:11">
      <c r="A46" s="2">
        <v>39</v>
      </c>
      <c r="B46" s="2">
        <v>68</v>
      </c>
      <c r="C46" s="24">
        <v>2.6238425925925925E-2</v>
      </c>
      <c r="D46" s="25" t="s">
        <v>107</v>
      </c>
      <c r="E46" s="19" t="s">
        <v>55</v>
      </c>
      <c r="F46" s="25" t="s">
        <v>56</v>
      </c>
      <c r="G46" s="25" t="s">
        <v>25</v>
      </c>
      <c r="H46" s="25" t="s">
        <v>108</v>
      </c>
      <c r="I46" s="25">
        <v>265</v>
      </c>
      <c r="J46" s="25" t="s">
        <v>109</v>
      </c>
      <c r="K46" s="25">
        <v>37</v>
      </c>
    </row>
    <row r="47" spans="1:11">
      <c r="A47" s="2">
        <v>40</v>
      </c>
      <c r="B47" s="2">
        <v>383</v>
      </c>
      <c r="C47" s="24">
        <v>2.631944444444444E-2</v>
      </c>
      <c r="D47" s="25" t="s">
        <v>110</v>
      </c>
      <c r="E47" s="19" t="s">
        <v>51</v>
      </c>
      <c r="F47" s="25" t="s">
        <v>52</v>
      </c>
      <c r="G47" s="25" t="s">
        <v>53</v>
      </c>
      <c r="H47" s="25" t="s">
        <v>111</v>
      </c>
      <c r="I47" s="25">
        <v>199</v>
      </c>
      <c r="J47" s="25" t="s">
        <v>112</v>
      </c>
      <c r="K47" s="25">
        <v>38</v>
      </c>
    </row>
    <row r="48" spans="1:11">
      <c r="A48" s="2">
        <v>41</v>
      </c>
      <c r="B48" s="2">
        <v>365</v>
      </c>
      <c r="C48" s="24">
        <v>2.6354166666666668E-2</v>
      </c>
      <c r="D48" s="25" t="s">
        <v>113</v>
      </c>
      <c r="E48" s="19" t="s">
        <v>36</v>
      </c>
      <c r="F48" s="25" t="s">
        <v>37</v>
      </c>
      <c r="G48" s="25" t="s">
        <v>37</v>
      </c>
      <c r="H48" s="25" t="s">
        <v>73</v>
      </c>
      <c r="I48" s="25">
        <v>264</v>
      </c>
      <c r="J48" s="25" t="s">
        <v>57</v>
      </c>
      <c r="K48" s="25">
        <v>39</v>
      </c>
    </row>
    <row r="49" spans="1:11">
      <c r="A49" s="2">
        <v>42</v>
      </c>
      <c r="B49" s="2">
        <v>395</v>
      </c>
      <c r="C49" s="24">
        <v>2.6365740740740742E-2</v>
      </c>
      <c r="D49" s="25" t="s">
        <v>114</v>
      </c>
      <c r="E49" s="19" t="s">
        <v>94</v>
      </c>
      <c r="F49" s="25" t="s">
        <v>95</v>
      </c>
      <c r="G49" s="25" t="s">
        <v>95</v>
      </c>
      <c r="H49" s="25" t="s">
        <v>73</v>
      </c>
      <c r="I49" s="25">
        <v>263</v>
      </c>
      <c r="J49" s="25" t="s">
        <v>46</v>
      </c>
      <c r="K49" s="25">
        <v>40</v>
      </c>
    </row>
    <row r="50" spans="1:11">
      <c r="A50" s="2">
        <v>43</v>
      </c>
      <c r="B50" s="2">
        <v>357</v>
      </c>
      <c r="C50" s="24">
        <v>2.6435185185185187E-2</v>
      </c>
      <c r="D50" s="25" t="s">
        <v>115</v>
      </c>
      <c r="E50" s="19" t="s">
        <v>36</v>
      </c>
      <c r="F50" s="25" t="s">
        <v>37</v>
      </c>
      <c r="G50" s="25" t="s">
        <v>37</v>
      </c>
      <c r="H50" s="25" t="s">
        <v>33</v>
      </c>
      <c r="I50" s="25">
        <v>262</v>
      </c>
      <c r="J50" s="25" t="s">
        <v>116</v>
      </c>
      <c r="K50" s="25">
        <v>41</v>
      </c>
    </row>
    <row r="51" spans="1:11">
      <c r="A51" s="2">
        <v>44</v>
      </c>
      <c r="B51" s="2">
        <v>225</v>
      </c>
      <c r="C51" s="24">
        <v>2.6493055555555558E-2</v>
      </c>
      <c r="D51" s="25" t="s">
        <v>117</v>
      </c>
      <c r="E51" s="19" t="s">
        <v>76</v>
      </c>
      <c r="F51" s="25" t="s">
        <v>77</v>
      </c>
      <c r="G51" s="25" t="s">
        <v>53</v>
      </c>
      <c r="H51" s="25" t="s">
        <v>43</v>
      </c>
      <c r="I51" s="25">
        <v>261</v>
      </c>
      <c r="J51" s="25" t="s">
        <v>44</v>
      </c>
      <c r="K51" s="25">
        <v>42</v>
      </c>
    </row>
    <row r="52" spans="1:11">
      <c r="A52" s="2">
        <v>45</v>
      </c>
      <c r="B52" s="2">
        <v>558</v>
      </c>
      <c r="C52" s="24">
        <v>2.6516203703703698E-2</v>
      </c>
      <c r="D52" s="25" t="s">
        <v>118</v>
      </c>
      <c r="E52" s="19" t="s">
        <v>27</v>
      </c>
      <c r="F52" s="25" t="s">
        <v>28</v>
      </c>
      <c r="G52" s="25" t="s">
        <v>28</v>
      </c>
      <c r="H52" s="25" t="s">
        <v>20</v>
      </c>
      <c r="I52" s="25">
        <v>260</v>
      </c>
      <c r="J52" s="25" t="s">
        <v>57</v>
      </c>
      <c r="K52" s="25">
        <v>43</v>
      </c>
    </row>
    <row r="53" spans="1:11">
      <c r="A53" s="2">
        <v>46</v>
      </c>
      <c r="B53" s="2">
        <v>762</v>
      </c>
      <c r="C53" s="24">
        <v>2.6550925925925926E-2</v>
      </c>
      <c r="D53" s="25" t="s">
        <v>119</v>
      </c>
      <c r="E53" s="19" t="s">
        <v>66</v>
      </c>
      <c r="F53" s="25" t="s">
        <v>67</v>
      </c>
      <c r="G53" s="25" t="s">
        <v>67</v>
      </c>
      <c r="H53" s="25" t="s">
        <v>33</v>
      </c>
      <c r="I53" s="25">
        <v>259</v>
      </c>
      <c r="J53" s="25" t="s">
        <v>34</v>
      </c>
      <c r="K53" s="25">
        <v>44</v>
      </c>
    </row>
    <row r="54" spans="1:11">
      <c r="A54" s="2">
        <v>47</v>
      </c>
      <c r="B54" s="2">
        <v>360</v>
      </c>
      <c r="C54" s="24">
        <v>2.659722222222222E-2</v>
      </c>
      <c r="D54" s="25" t="s">
        <v>120</v>
      </c>
      <c r="E54" s="19" t="s">
        <v>36</v>
      </c>
      <c r="F54" s="25" t="s">
        <v>37</v>
      </c>
      <c r="G54" s="25" t="s">
        <v>37</v>
      </c>
      <c r="H54" s="25" t="s">
        <v>108</v>
      </c>
      <c r="I54" s="25">
        <v>258</v>
      </c>
      <c r="J54" s="25" t="s">
        <v>109</v>
      </c>
      <c r="K54" s="25">
        <v>45</v>
      </c>
    </row>
    <row r="55" spans="1:11">
      <c r="A55" s="2">
        <v>48</v>
      </c>
      <c r="B55" s="2">
        <v>58</v>
      </c>
      <c r="C55" s="24">
        <v>2.6620370370370374E-2</v>
      </c>
      <c r="D55" s="25" t="s">
        <v>121</v>
      </c>
      <c r="E55" s="19" t="s">
        <v>66</v>
      </c>
      <c r="F55" s="25" t="s">
        <v>67</v>
      </c>
      <c r="G55" s="25" t="s">
        <v>67</v>
      </c>
      <c r="H55" s="25" t="s">
        <v>43</v>
      </c>
      <c r="I55" s="25">
        <v>257</v>
      </c>
      <c r="J55" s="25" t="s">
        <v>44</v>
      </c>
      <c r="K55" s="25">
        <v>46</v>
      </c>
    </row>
    <row r="56" spans="1:11">
      <c r="A56" s="2">
        <v>49</v>
      </c>
      <c r="B56" s="2">
        <v>433</v>
      </c>
      <c r="C56" s="24">
        <v>2.6666666666666668E-2</v>
      </c>
      <c r="D56" s="25" t="s">
        <v>122</v>
      </c>
      <c r="E56" s="19" t="s">
        <v>59</v>
      </c>
      <c r="F56" s="25" t="s">
        <v>60</v>
      </c>
      <c r="G56" s="25" t="s">
        <v>60</v>
      </c>
      <c r="H56" s="25" t="s">
        <v>73</v>
      </c>
      <c r="I56" s="25">
        <v>256</v>
      </c>
      <c r="J56" s="25" t="s">
        <v>34</v>
      </c>
      <c r="K56" s="25">
        <v>47</v>
      </c>
    </row>
    <row r="57" spans="1:11">
      <c r="A57" s="2">
        <v>50</v>
      </c>
      <c r="B57" s="2">
        <v>471</v>
      </c>
      <c r="C57" s="24">
        <v>2.6689814814814816E-2</v>
      </c>
      <c r="D57" s="25" t="s">
        <v>123</v>
      </c>
      <c r="E57" s="19" t="s">
        <v>40</v>
      </c>
      <c r="F57" s="25" t="s">
        <v>41</v>
      </c>
      <c r="G57" s="25" t="s">
        <v>42</v>
      </c>
      <c r="H57" s="25" t="s">
        <v>43</v>
      </c>
      <c r="I57" s="25">
        <v>255</v>
      </c>
      <c r="J57" s="25" t="s">
        <v>97</v>
      </c>
      <c r="K57" s="25">
        <v>48</v>
      </c>
    </row>
    <row r="58" spans="1:11">
      <c r="A58" s="2">
        <v>51</v>
      </c>
      <c r="B58" s="2">
        <v>601</v>
      </c>
      <c r="C58" s="24">
        <v>2.6724537037037036E-2</v>
      </c>
      <c r="D58" s="25" t="s">
        <v>124</v>
      </c>
      <c r="E58" s="19" t="s">
        <v>63</v>
      </c>
      <c r="F58" s="25" t="s">
        <v>64</v>
      </c>
      <c r="G58" s="25" t="s">
        <v>64</v>
      </c>
      <c r="H58" s="25" t="s">
        <v>33</v>
      </c>
      <c r="I58" s="25">
        <v>254</v>
      </c>
      <c r="J58" s="25" t="s">
        <v>34</v>
      </c>
      <c r="K58" s="25">
        <v>49</v>
      </c>
    </row>
    <row r="59" spans="1:11">
      <c r="A59" s="2">
        <v>52</v>
      </c>
      <c r="B59" s="2">
        <v>425</v>
      </c>
      <c r="C59" s="24">
        <v>2.6724537037037036E-2</v>
      </c>
      <c r="D59" s="25" t="s">
        <v>125</v>
      </c>
      <c r="E59" s="19" t="s">
        <v>59</v>
      </c>
      <c r="F59" s="25" t="s">
        <v>60</v>
      </c>
      <c r="G59" s="25" t="s">
        <v>60</v>
      </c>
      <c r="H59" s="25" t="s">
        <v>71</v>
      </c>
      <c r="I59" s="25">
        <v>253</v>
      </c>
      <c r="J59" s="25" t="s">
        <v>44</v>
      </c>
      <c r="K59" s="25">
        <v>50</v>
      </c>
    </row>
    <row r="60" spans="1:11">
      <c r="A60" s="2">
        <v>53</v>
      </c>
      <c r="B60" s="2">
        <v>313</v>
      </c>
      <c r="C60" s="24">
        <v>2.7060185185185187E-2</v>
      </c>
      <c r="D60" s="25" t="s">
        <v>126</v>
      </c>
      <c r="E60" s="19" t="s">
        <v>30</v>
      </c>
      <c r="F60" s="25" t="s">
        <v>31</v>
      </c>
      <c r="G60" s="25" t="s">
        <v>31</v>
      </c>
      <c r="H60" s="25" t="s">
        <v>111</v>
      </c>
      <c r="I60" s="25">
        <v>198</v>
      </c>
      <c r="J60" s="25" t="s">
        <v>112</v>
      </c>
      <c r="K60" s="25">
        <v>51</v>
      </c>
    </row>
    <row r="61" spans="1:11">
      <c r="A61" s="2">
        <v>54</v>
      </c>
      <c r="B61" s="2">
        <v>147</v>
      </c>
      <c r="C61" s="24">
        <v>2.7199074074074073E-2</v>
      </c>
      <c r="D61" s="25" t="s">
        <v>127</v>
      </c>
      <c r="E61" s="19" t="s">
        <v>48</v>
      </c>
      <c r="F61" s="25" t="s">
        <v>49</v>
      </c>
      <c r="G61" s="25" t="s">
        <v>42</v>
      </c>
      <c r="H61" s="25" t="s">
        <v>33</v>
      </c>
      <c r="I61" s="25">
        <v>252</v>
      </c>
      <c r="J61" s="25" t="s">
        <v>74</v>
      </c>
      <c r="K61" s="25">
        <v>52</v>
      </c>
    </row>
    <row r="62" spans="1:11">
      <c r="A62" s="2">
        <v>55</v>
      </c>
      <c r="B62" s="2">
        <v>427</v>
      </c>
      <c r="C62" s="24">
        <v>2.7222222222222228E-2</v>
      </c>
      <c r="D62" s="25" t="s">
        <v>128</v>
      </c>
      <c r="E62" s="19" t="s">
        <v>59</v>
      </c>
      <c r="F62" s="25" t="s">
        <v>60</v>
      </c>
      <c r="G62" s="25" t="s">
        <v>60</v>
      </c>
      <c r="H62" s="25" t="s">
        <v>80</v>
      </c>
      <c r="I62" s="25">
        <v>197</v>
      </c>
      <c r="J62" s="25" t="s">
        <v>129</v>
      </c>
      <c r="K62" s="25">
        <v>53</v>
      </c>
    </row>
    <row r="63" spans="1:11">
      <c r="A63" s="2">
        <v>56</v>
      </c>
      <c r="B63" s="2">
        <v>599</v>
      </c>
      <c r="C63" s="24">
        <v>2.7303240740740743E-2</v>
      </c>
      <c r="D63" s="25" t="s">
        <v>130</v>
      </c>
      <c r="E63" s="19" t="s">
        <v>63</v>
      </c>
      <c r="F63" s="25" t="s">
        <v>64</v>
      </c>
      <c r="G63" s="25" t="s">
        <v>64</v>
      </c>
      <c r="H63" s="25" t="s">
        <v>43</v>
      </c>
      <c r="I63" s="25">
        <v>251</v>
      </c>
      <c r="J63" s="25" t="s">
        <v>44</v>
      </c>
      <c r="K63" s="25">
        <v>54</v>
      </c>
    </row>
    <row r="64" spans="1:11">
      <c r="A64" s="2">
        <v>57</v>
      </c>
      <c r="B64" s="2">
        <v>824</v>
      </c>
      <c r="C64" s="24">
        <v>2.7395833333333338E-2</v>
      </c>
      <c r="D64" s="25" t="s">
        <v>131</v>
      </c>
      <c r="E64" s="19" t="s">
        <v>63</v>
      </c>
      <c r="F64" s="25" t="s">
        <v>64</v>
      </c>
      <c r="G64" s="25" t="s">
        <v>64</v>
      </c>
      <c r="H64" s="25" t="s">
        <v>132</v>
      </c>
      <c r="I64" s="25">
        <v>196</v>
      </c>
      <c r="J64" s="25" t="s">
        <v>112</v>
      </c>
      <c r="K64" s="25">
        <v>55</v>
      </c>
    </row>
    <row r="65" spans="1:11">
      <c r="A65" s="2">
        <v>58</v>
      </c>
      <c r="B65" s="2">
        <v>854</v>
      </c>
      <c r="C65" s="24">
        <v>2.7430555555555555E-2</v>
      </c>
      <c r="D65" s="25" t="s">
        <v>133</v>
      </c>
      <c r="E65" s="19" t="s">
        <v>76</v>
      </c>
      <c r="F65" s="25" t="s">
        <v>77</v>
      </c>
      <c r="G65" s="25" t="s">
        <v>53</v>
      </c>
      <c r="H65" s="25" t="s">
        <v>132</v>
      </c>
      <c r="I65" s="25">
        <v>195</v>
      </c>
      <c r="J65" s="25" t="s">
        <v>134</v>
      </c>
      <c r="K65" s="25">
        <v>56</v>
      </c>
    </row>
    <row r="66" spans="1:11">
      <c r="A66" s="2">
        <v>59</v>
      </c>
      <c r="B66" s="2">
        <v>776</v>
      </c>
      <c r="C66" s="24">
        <v>2.7476851851851853E-2</v>
      </c>
      <c r="D66" s="25" t="s">
        <v>135</v>
      </c>
      <c r="E66" s="19" t="s">
        <v>136</v>
      </c>
      <c r="F66" s="25" t="s">
        <v>70</v>
      </c>
      <c r="G66" s="25" t="s">
        <v>70</v>
      </c>
      <c r="H66" s="25" t="s">
        <v>33</v>
      </c>
      <c r="I66" s="25" t="s">
        <v>70</v>
      </c>
      <c r="J66" s="25" t="s">
        <v>70</v>
      </c>
      <c r="K66" s="25" t="s">
        <v>70</v>
      </c>
    </row>
    <row r="67" spans="1:11">
      <c r="A67" s="2">
        <v>60</v>
      </c>
      <c r="B67" s="2">
        <v>32</v>
      </c>
      <c r="C67" s="24">
        <v>2.7546296296296294E-2</v>
      </c>
      <c r="D67" s="25" t="s">
        <v>137</v>
      </c>
      <c r="E67" s="19" t="s">
        <v>66</v>
      </c>
      <c r="F67" s="25" t="s">
        <v>67</v>
      </c>
      <c r="G67" s="25" t="s">
        <v>67</v>
      </c>
      <c r="H67" s="25" t="s">
        <v>33</v>
      </c>
      <c r="I67" s="25">
        <v>250</v>
      </c>
      <c r="J67" s="25" t="s">
        <v>46</v>
      </c>
      <c r="K67" s="25">
        <v>57</v>
      </c>
    </row>
    <row r="68" spans="1:11">
      <c r="A68" s="2">
        <v>61</v>
      </c>
      <c r="B68" s="2">
        <v>240</v>
      </c>
      <c r="C68" s="24">
        <v>2.763888888888889E-2</v>
      </c>
      <c r="D68" s="25" t="s">
        <v>138</v>
      </c>
      <c r="E68" s="19" t="s">
        <v>83</v>
      </c>
      <c r="F68" s="25" t="s">
        <v>84</v>
      </c>
      <c r="G68" s="25" t="s">
        <v>84</v>
      </c>
      <c r="H68" s="25" t="s">
        <v>80</v>
      </c>
      <c r="I68" s="25">
        <v>194</v>
      </c>
      <c r="J68" s="25" t="s">
        <v>81</v>
      </c>
      <c r="K68" s="25">
        <v>58</v>
      </c>
    </row>
    <row r="69" spans="1:11">
      <c r="A69" s="2">
        <v>62</v>
      </c>
      <c r="B69" s="2">
        <v>490</v>
      </c>
      <c r="C69" s="24">
        <v>2.7685185185185188E-2</v>
      </c>
      <c r="D69" s="25" t="s">
        <v>139</v>
      </c>
      <c r="E69" s="19" t="s">
        <v>40</v>
      </c>
      <c r="F69" s="25" t="s">
        <v>41</v>
      </c>
      <c r="G69" s="25" t="s">
        <v>42</v>
      </c>
      <c r="H69" s="25" t="s">
        <v>140</v>
      </c>
      <c r="I69" s="25">
        <v>193</v>
      </c>
      <c r="J69" s="25" t="s">
        <v>141</v>
      </c>
      <c r="K69" s="25">
        <v>59</v>
      </c>
    </row>
    <row r="70" spans="1:11">
      <c r="A70" s="2">
        <v>63</v>
      </c>
      <c r="B70" s="2">
        <v>572</v>
      </c>
      <c r="C70" s="24">
        <v>2.7754629629629629E-2</v>
      </c>
      <c r="D70" s="25" t="s">
        <v>142</v>
      </c>
      <c r="E70" s="19" t="s">
        <v>27</v>
      </c>
      <c r="F70" s="25" t="s">
        <v>28</v>
      </c>
      <c r="G70" s="25" t="s">
        <v>28</v>
      </c>
      <c r="H70" s="25" t="s">
        <v>20</v>
      </c>
      <c r="I70" s="25">
        <v>249</v>
      </c>
      <c r="J70" s="25" t="s">
        <v>116</v>
      </c>
      <c r="K70" s="25">
        <v>60</v>
      </c>
    </row>
    <row r="71" spans="1:11">
      <c r="A71" s="2">
        <v>64</v>
      </c>
      <c r="B71" s="2">
        <v>45</v>
      </c>
      <c r="C71" s="24">
        <v>2.7766203703703706E-2</v>
      </c>
      <c r="D71" s="25" t="s">
        <v>143</v>
      </c>
      <c r="E71" s="19" t="s">
        <v>66</v>
      </c>
      <c r="F71" s="25" t="s">
        <v>67</v>
      </c>
      <c r="G71" s="25" t="s">
        <v>67</v>
      </c>
      <c r="H71" s="25" t="s">
        <v>80</v>
      </c>
      <c r="I71" s="25">
        <v>192</v>
      </c>
      <c r="J71" s="25" t="s">
        <v>81</v>
      </c>
      <c r="K71" s="25">
        <v>61</v>
      </c>
    </row>
    <row r="72" spans="1:11">
      <c r="A72" s="2">
        <v>65</v>
      </c>
      <c r="B72" s="2">
        <v>521</v>
      </c>
      <c r="C72" s="24">
        <v>2.7777777777777776E-2</v>
      </c>
      <c r="D72" s="25" t="s">
        <v>144</v>
      </c>
      <c r="E72" s="19" t="s">
        <v>27</v>
      </c>
      <c r="F72" s="25" t="s">
        <v>28</v>
      </c>
      <c r="G72" s="25" t="s">
        <v>28</v>
      </c>
      <c r="H72" s="25" t="s">
        <v>43</v>
      </c>
      <c r="I72" s="25">
        <v>248</v>
      </c>
      <c r="J72" s="25" t="s">
        <v>44</v>
      </c>
      <c r="K72" s="25">
        <v>62</v>
      </c>
    </row>
    <row r="73" spans="1:11">
      <c r="A73" s="2">
        <v>66</v>
      </c>
      <c r="B73" s="2">
        <v>897</v>
      </c>
      <c r="C73" s="24">
        <v>2.7893518518518515E-2</v>
      </c>
      <c r="D73" s="25" t="s">
        <v>145</v>
      </c>
      <c r="E73" s="19" t="s">
        <v>66</v>
      </c>
      <c r="F73" s="25" t="s">
        <v>67</v>
      </c>
      <c r="G73" s="25" t="s">
        <v>67</v>
      </c>
      <c r="H73" s="25" t="s">
        <v>33</v>
      </c>
      <c r="I73" s="25">
        <v>247</v>
      </c>
      <c r="J73" s="25" t="s">
        <v>74</v>
      </c>
      <c r="K73" s="25">
        <v>63</v>
      </c>
    </row>
    <row r="74" spans="1:11">
      <c r="A74" s="2">
        <v>67</v>
      </c>
      <c r="B74" s="2">
        <v>787</v>
      </c>
      <c r="C74" s="24">
        <v>2.7939814814814817E-2</v>
      </c>
      <c r="D74" s="25" t="s">
        <v>146</v>
      </c>
      <c r="E74" s="19" t="s">
        <v>83</v>
      </c>
      <c r="F74" s="25" t="s">
        <v>84</v>
      </c>
      <c r="G74" s="25" t="s">
        <v>84</v>
      </c>
      <c r="H74" s="25" t="s">
        <v>71</v>
      </c>
      <c r="I74" s="25">
        <v>246</v>
      </c>
      <c r="J74" s="25" t="s">
        <v>44</v>
      </c>
      <c r="K74" s="25">
        <v>64</v>
      </c>
    </row>
    <row r="75" spans="1:11">
      <c r="A75" s="2">
        <v>68</v>
      </c>
      <c r="B75" s="2">
        <v>335</v>
      </c>
      <c r="C75" s="24">
        <v>2.7974537037037034E-2</v>
      </c>
      <c r="D75" s="25" t="s">
        <v>147</v>
      </c>
      <c r="E75" s="19" t="s">
        <v>36</v>
      </c>
      <c r="F75" s="25" t="s">
        <v>37</v>
      </c>
      <c r="G75" s="25" t="s">
        <v>37</v>
      </c>
      <c r="H75" s="25" t="s">
        <v>108</v>
      </c>
      <c r="I75" s="25">
        <v>245</v>
      </c>
      <c r="J75" s="25" t="s">
        <v>148</v>
      </c>
      <c r="K75" s="25">
        <v>65</v>
      </c>
    </row>
    <row r="76" spans="1:11">
      <c r="A76" s="2">
        <v>69</v>
      </c>
      <c r="B76" s="2">
        <v>495</v>
      </c>
      <c r="C76" s="24">
        <v>2.7997685185185184E-2</v>
      </c>
      <c r="D76" s="25" t="s">
        <v>149</v>
      </c>
      <c r="E76" s="19" t="s">
        <v>40</v>
      </c>
      <c r="F76" s="25" t="s">
        <v>41</v>
      </c>
      <c r="G76" s="25" t="s">
        <v>42</v>
      </c>
      <c r="H76" s="25" t="s">
        <v>71</v>
      </c>
      <c r="I76" s="25">
        <v>244</v>
      </c>
      <c r="J76" s="25" t="s">
        <v>150</v>
      </c>
      <c r="K76" s="25">
        <v>66</v>
      </c>
    </row>
    <row r="77" spans="1:11">
      <c r="A77" s="2">
        <v>70</v>
      </c>
      <c r="B77" s="2">
        <v>333</v>
      </c>
      <c r="C77" s="24">
        <v>2.8067129629629626E-2</v>
      </c>
      <c r="D77" s="25" t="s">
        <v>151</v>
      </c>
      <c r="E77" s="19" t="s">
        <v>36</v>
      </c>
      <c r="F77" s="25" t="s">
        <v>37</v>
      </c>
      <c r="G77" s="25" t="s">
        <v>37</v>
      </c>
      <c r="H77" s="25" t="s">
        <v>73</v>
      </c>
      <c r="I77" s="25">
        <v>243</v>
      </c>
      <c r="J77" s="25" t="s">
        <v>152</v>
      </c>
      <c r="K77" s="25">
        <v>67</v>
      </c>
    </row>
    <row r="78" spans="1:11">
      <c r="A78" s="2">
        <v>71</v>
      </c>
      <c r="B78" s="2">
        <v>437</v>
      </c>
      <c r="C78" s="24">
        <v>2.8101851851851854E-2</v>
      </c>
      <c r="D78" s="25" t="s">
        <v>153</v>
      </c>
      <c r="E78" s="19" t="s">
        <v>18</v>
      </c>
      <c r="F78" s="25" t="s">
        <v>19</v>
      </c>
      <c r="G78" s="25" t="s">
        <v>19</v>
      </c>
      <c r="H78" s="25" t="s">
        <v>71</v>
      </c>
      <c r="I78" s="25">
        <v>242</v>
      </c>
      <c r="J78" s="25" t="s">
        <v>97</v>
      </c>
      <c r="K78" s="25">
        <v>68</v>
      </c>
    </row>
    <row r="79" spans="1:11">
      <c r="A79" s="2">
        <v>72</v>
      </c>
      <c r="B79" s="2">
        <v>625</v>
      </c>
      <c r="C79" s="24">
        <v>2.8125000000000001E-2</v>
      </c>
      <c r="D79" s="25" t="s">
        <v>154</v>
      </c>
      <c r="E79" s="19" t="s">
        <v>23</v>
      </c>
      <c r="F79" s="25" t="s">
        <v>24</v>
      </c>
      <c r="G79" s="25" t="s">
        <v>25</v>
      </c>
      <c r="H79" s="25" t="s">
        <v>71</v>
      </c>
      <c r="I79" s="25">
        <v>241</v>
      </c>
      <c r="J79" s="25" t="s">
        <v>97</v>
      </c>
      <c r="K79" s="25">
        <v>69</v>
      </c>
    </row>
    <row r="80" spans="1:11">
      <c r="A80" s="2">
        <v>73</v>
      </c>
      <c r="B80" s="2">
        <v>604</v>
      </c>
      <c r="C80" s="24">
        <v>2.8125000000000001E-2</v>
      </c>
      <c r="D80" s="25" t="s">
        <v>155</v>
      </c>
      <c r="E80" s="19" t="s">
        <v>63</v>
      </c>
      <c r="F80" s="25" t="s">
        <v>64</v>
      </c>
      <c r="G80" s="25" t="s">
        <v>64</v>
      </c>
      <c r="H80" s="25" t="s">
        <v>80</v>
      </c>
      <c r="I80" s="25">
        <v>191</v>
      </c>
      <c r="J80" s="25" t="s">
        <v>81</v>
      </c>
      <c r="K80" s="25">
        <v>70</v>
      </c>
    </row>
    <row r="81" spans="1:11">
      <c r="A81" s="2">
        <v>74</v>
      </c>
      <c r="B81" s="2">
        <v>869</v>
      </c>
      <c r="C81" s="24">
        <v>2.8148148148148148E-2</v>
      </c>
      <c r="D81" s="25" t="s">
        <v>156</v>
      </c>
      <c r="E81" s="19" t="s">
        <v>40</v>
      </c>
      <c r="F81" s="25" t="s">
        <v>41</v>
      </c>
      <c r="G81" s="25" t="s">
        <v>42</v>
      </c>
      <c r="H81" s="25" t="s">
        <v>108</v>
      </c>
      <c r="I81" s="25">
        <v>240</v>
      </c>
      <c r="J81" s="25" t="s">
        <v>109</v>
      </c>
      <c r="K81" s="25">
        <v>71</v>
      </c>
    </row>
    <row r="82" spans="1:11">
      <c r="A82" s="2">
        <v>75</v>
      </c>
      <c r="B82" s="2">
        <v>132</v>
      </c>
      <c r="C82" s="24">
        <v>2.8159722222222221E-2</v>
      </c>
      <c r="D82" s="25" t="s">
        <v>157</v>
      </c>
      <c r="E82" s="19" t="s">
        <v>48</v>
      </c>
      <c r="F82" s="25" t="s">
        <v>49</v>
      </c>
      <c r="G82" s="25" t="s">
        <v>42</v>
      </c>
      <c r="H82" s="25" t="s">
        <v>43</v>
      </c>
      <c r="I82" s="25">
        <v>239</v>
      </c>
      <c r="J82" s="25" t="s">
        <v>57</v>
      </c>
      <c r="K82" s="25">
        <v>72</v>
      </c>
    </row>
    <row r="83" spans="1:11">
      <c r="A83" s="2">
        <v>76</v>
      </c>
      <c r="B83" s="2">
        <v>351</v>
      </c>
      <c r="C83" s="24">
        <v>2.8194444444444442E-2</v>
      </c>
      <c r="D83" s="25" t="s">
        <v>158</v>
      </c>
      <c r="E83" s="19" t="s">
        <v>36</v>
      </c>
      <c r="F83" s="25" t="s">
        <v>37</v>
      </c>
      <c r="G83" s="25" t="s">
        <v>37</v>
      </c>
      <c r="H83" s="25" t="s">
        <v>73</v>
      </c>
      <c r="I83" s="25">
        <v>238</v>
      </c>
      <c r="J83" s="25" t="s">
        <v>159</v>
      </c>
      <c r="K83" s="25">
        <v>73</v>
      </c>
    </row>
    <row r="84" spans="1:11">
      <c r="A84" s="2">
        <v>77</v>
      </c>
      <c r="B84" s="2">
        <v>584</v>
      </c>
      <c r="C84" s="24">
        <v>2.8217592592592589E-2</v>
      </c>
      <c r="D84" s="25" t="s">
        <v>160</v>
      </c>
      <c r="E84" s="19" t="s">
        <v>63</v>
      </c>
      <c r="F84" s="25" t="s">
        <v>64</v>
      </c>
      <c r="G84" s="25" t="s">
        <v>64</v>
      </c>
      <c r="H84" s="25" t="s">
        <v>80</v>
      </c>
      <c r="I84" s="25">
        <v>190</v>
      </c>
      <c r="J84" s="25" t="s">
        <v>129</v>
      </c>
      <c r="K84" s="25">
        <v>74</v>
      </c>
    </row>
    <row r="85" spans="1:11">
      <c r="A85" s="2">
        <v>78</v>
      </c>
      <c r="B85" s="2">
        <v>895</v>
      </c>
      <c r="C85" s="24">
        <v>2.8298611111111111E-2</v>
      </c>
      <c r="D85" s="25" t="s">
        <v>161</v>
      </c>
      <c r="E85" s="19" t="s">
        <v>51</v>
      </c>
      <c r="F85" s="25" t="s">
        <v>52</v>
      </c>
      <c r="G85" s="25" t="s">
        <v>53</v>
      </c>
      <c r="H85" s="25" t="s">
        <v>73</v>
      </c>
      <c r="I85" s="25">
        <v>237</v>
      </c>
      <c r="J85" s="25" t="s">
        <v>46</v>
      </c>
      <c r="K85" s="25">
        <v>75</v>
      </c>
    </row>
    <row r="86" spans="1:11">
      <c r="A86" s="2">
        <v>79</v>
      </c>
      <c r="B86" s="2">
        <v>359</v>
      </c>
      <c r="C86" s="24">
        <v>2.8402777777777777E-2</v>
      </c>
      <c r="D86" s="25" t="s">
        <v>162</v>
      </c>
      <c r="E86" s="19" t="s">
        <v>36</v>
      </c>
      <c r="F86" s="25" t="s">
        <v>37</v>
      </c>
      <c r="G86" s="25" t="s">
        <v>37</v>
      </c>
      <c r="H86" s="25" t="s">
        <v>20</v>
      </c>
      <c r="I86" s="25">
        <v>236</v>
      </c>
      <c r="J86" s="25" t="s">
        <v>163</v>
      </c>
      <c r="K86" s="25">
        <v>76</v>
      </c>
    </row>
    <row r="87" spans="1:11">
      <c r="A87" s="2">
        <v>80</v>
      </c>
      <c r="B87" s="2">
        <v>570</v>
      </c>
      <c r="C87" s="24">
        <v>2.8414351851851847E-2</v>
      </c>
      <c r="D87" s="25" t="s">
        <v>164</v>
      </c>
      <c r="E87" s="19" t="s">
        <v>27</v>
      </c>
      <c r="F87" s="25" t="s">
        <v>28</v>
      </c>
      <c r="G87" s="25" t="s">
        <v>28</v>
      </c>
      <c r="H87" s="25" t="s">
        <v>80</v>
      </c>
      <c r="I87" s="25">
        <v>189</v>
      </c>
      <c r="J87" s="25" t="s">
        <v>81</v>
      </c>
      <c r="K87" s="25">
        <v>77</v>
      </c>
    </row>
    <row r="88" spans="1:11">
      <c r="A88" s="2">
        <v>81</v>
      </c>
      <c r="B88" s="2">
        <v>123</v>
      </c>
      <c r="C88" s="24">
        <v>2.8472222222222222E-2</v>
      </c>
      <c r="D88" s="25" t="s">
        <v>165</v>
      </c>
      <c r="E88" s="19" t="s">
        <v>166</v>
      </c>
      <c r="F88" s="25" t="s">
        <v>167</v>
      </c>
      <c r="G88" s="25" t="s">
        <v>167</v>
      </c>
      <c r="H88" s="25" t="s">
        <v>33</v>
      </c>
      <c r="I88" s="25">
        <v>235</v>
      </c>
      <c r="J88" s="25" t="s">
        <v>34</v>
      </c>
      <c r="K88" s="25">
        <v>78</v>
      </c>
    </row>
    <row r="89" spans="1:11">
      <c r="A89" s="2">
        <v>82</v>
      </c>
      <c r="B89" s="2">
        <v>409</v>
      </c>
      <c r="C89" s="24">
        <v>2.8483796296296295E-2</v>
      </c>
      <c r="D89" s="25" t="s">
        <v>168</v>
      </c>
      <c r="E89" s="19" t="s">
        <v>94</v>
      </c>
      <c r="F89" s="25" t="s">
        <v>95</v>
      </c>
      <c r="G89" s="25" t="s">
        <v>95</v>
      </c>
      <c r="H89" s="25" t="s">
        <v>111</v>
      </c>
      <c r="I89" s="25">
        <v>188</v>
      </c>
      <c r="J89" s="25" t="s">
        <v>112</v>
      </c>
      <c r="K89" s="25">
        <v>79</v>
      </c>
    </row>
    <row r="90" spans="1:11">
      <c r="A90" s="2">
        <v>83</v>
      </c>
      <c r="B90" s="2">
        <v>128</v>
      </c>
      <c r="C90" s="24">
        <v>2.8506944444444442E-2</v>
      </c>
      <c r="D90" s="25" t="s">
        <v>169</v>
      </c>
      <c r="E90" s="19" t="s">
        <v>48</v>
      </c>
      <c r="F90" s="25" t="s">
        <v>49</v>
      </c>
      <c r="G90" s="25" t="s">
        <v>42</v>
      </c>
      <c r="H90" s="25" t="s">
        <v>20</v>
      </c>
      <c r="I90" s="25">
        <v>234</v>
      </c>
      <c r="J90" s="25" t="s">
        <v>116</v>
      </c>
      <c r="K90" s="25">
        <v>80</v>
      </c>
    </row>
    <row r="91" spans="1:11">
      <c r="A91" s="2">
        <v>84</v>
      </c>
      <c r="B91" s="2">
        <v>899</v>
      </c>
      <c r="C91" s="24">
        <v>2.8506944444444442E-2</v>
      </c>
      <c r="D91" s="25" t="s">
        <v>170</v>
      </c>
      <c r="E91" s="19" t="s">
        <v>66</v>
      </c>
      <c r="F91" s="25" t="s">
        <v>67</v>
      </c>
      <c r="G91" s="25" t="s">
        <v>67</v>
      </c>
      <c r="H91" s="25" t="s">
        <v>80</v>
      </c>
      <c r="I91" s="25">
        <v>187</v>
      </c>
      <c r="J91" s="25" t="s">
        <v>129</v>
      </c>
      <c r="K91" s="25">
        <v>81</v>
      </c>
    </row>
    <row r="92" spans="1:11">
      <c r="A92" s="2">
        <v>85</v>
      </c>
      <c r="B92" s="2">
        <v>76</v>
      </c>
      <c r="C92" s="24">
        <v>2.8518518518518523E-2</v>
      </c>
      <c r="D92" s="25" t="s">
        <v>171</v>
      </c>
      <c r="E92" s="19" t="s">
        <v>55</v>
      </c>
      <c r="F92" s="25" t="s">
        <v>56</v>
      </c>
      <c r="G92" s="25" t="s">
        <v>25</v>
      </c>
      <c r="H92" s="25" t="s">
        <v>80</v>
      </c>
      <c r="I92" s="25">
        <v>186</v>
      </c>
      <c r="J92" s="25" t="s">
        <v>81</v>
      </c>
      <c r="K92" s="25">
        <v>82</v>
      </c>
    </row>
    <row r="93" spans="1:11">
      <c r="A93" s="2">
        <v>86</v>
      </c>
      <c r="B93" s="2">
        <v>293</v>
      </c>
      <c r="C93" s="24">
        <v>2.8518518518518523E-2</v>
      </c>
      <c r="D93" s="25" t="s">
        <v>172</v>
      </c>
      <c r="E93" s="19" t="s">
        <v>86</v>
      </c>
      <c r="F93" s="25" t="s">
        <v>87</v>
      </c>
      <c r="G93" s="25" t="s">
        <v>87</v>
      </c>
      <c r="H93" s="25" t="s">
        <v>71</v>
      </c>
      <c r="I93" s="25">
        <v>233</v>
      </c>
      <c r="J93" s="25" t="s">
        <v>150</v>
      </c>
      <c r="K93" s="25">
        <v>83</v>
      </c>
    </row>
    <row r="94" spans="1:11">
      <c r="A94" s="2">
        <v>87</v>
      </c>
      <c r="B94" s="2">
        <v>90</v>
      </c>
      <c r="C94" s="24">
        <v>2.8530092592592593E-2</v>
      </c>
      <c r="D94" s="25" t="s">
        <v>173</v>
      </c>
      <c r="E94" s="19" t="s">
        <v>55</v>
      </c>
      <c r="F94" s="25" t="s">
        <v>56</v>
      </c>
      <c r="G94" s="25" t="s">
        <v>25</v>
      </c>
      <c r="H94" s="25" t="s">
        <v>73</v>
      </c>
      <c r="I94" s="25">
        <v>232</v>
      </c>
      <c r="J94" s="25" t="s">
        <v>74</v>
      </c>
      <c r="K94" s="25">
        <v>84</v>
      </c>
    </row>
    <row r="95" spans="1:11">
      <c r="A95" s="2">
        <v>88</v>
      </c>
      <c r="B95" s="2">
        <v>347</v>
      </c>
      <c r="C95" s="24">
        <v>2.854166666666667E-2</v>
      </c>
      <c r="D95" s="25" t="s">
        <v>174</v>
      </c>
      <c r="E95" s="19" t="s">
        <v>36</v>
      </c>
      <c r="F95" s="25" t="s">
        <v>37</v>
      </c>
      <c r="G95" s="25" t="s">
        <v>37</v>
      </c>
      <c r="H95" s="25" t="s">
        <v>132</v>
      </c>
      <c r="I95" s="25">
        <v>185</v>
      </c>
      <c r="J95" s="25" t="s">
        <v>112</v>
      </c>
      <c r="K95" s="25">
        <v>85</v>
      </c>
    </row>
    <row r="96" spans="1:11">
      <c r="A96" s="2">
        <v>89</v>
      </c>
      <c r="B96" s="2">
        <v>597</v>
      </c>
      <c r="C96" s="24">
        <v>2.855324074074074E-2</v>
      </c>
      <c r="D96" s="25" t="s">
        <v>175</v>
      </c>
      <c r="E96" s="19" t="s">
        <v>63</v>
      </c>
      <c r="F96" s="25" t="s">
        <v>64</v>
      </c>
      <c r="G96" s="25" t="s">
        <v>64</v>
      </c>
      <c r="H96" s="25" t="s">
        <v>73</v>
      </c>
      <c r="I96" s="25">
        <v>231</v>
      </c>
      <c r="J96" s="25" t="s">
        <v>46</v>
      </c>
      <c r="K96" s="25">
        <v>86</v>
      </c>
    </row>
    <row r="97" spans="1:11">
      <c r="A97" s="2">
        <v>90</v>
      </c>
      <c r="B97" s="2">
        <v>300</v>
      </c>
      <c r="C97" s="24">
        <v>2.8564814814814817E-2</v>
      </c>
      <c r="D97" s="25" t="s">
        <v>176</v>
      </c>
      <c r="E97" s="19" t="s">
        <v>30</v>
      </c>
      <c r="F97" s="25" t="s">
        <v>31</v>
      </c>
      <c r="G97" s="25" t="s">
        <v>31</v>
      </c>
      <c r="H97" s="25" t="s">
        <v>73</v>
      </c>
      <c r="I97" s="25">
        <v>230</v>
      </c>
      <c r="J97" s="25" t="s">
        <v>34</v>
      </c>
      <c r="K97" s="25">
        <v>87</v>
      </c>
    </row>
    <row r="98" spans="1:11">
      <c r="A98" s="2">
        <v>91</v>
      </c>
      <c r="B98" s="2">
        <v>47</v>
      </c>
      <c r="C98" s="24">
        <v>2.8576388888888887E-2</v>
      </c>
      <c r="D98" s="25" t="s">
        <v>177</v>
      </c>
      <c r="E98" s="19" t="s">
        <v>66</v>
      </c>
      <c r="F98" s="25" t="s">
        <v>67</v>
      </c>
      <c r="G98" s="25" t="s">
        <v>67</v>
      </c>
      <c r="H98" s="25" t="s">
        <v>20</v>
      </c>
      <c r="I98" s="25">
        <v>229</v>
      </c>
      <c r="J98" s="25" t="s">
        <v>57</v>
      </c>
      <c r="K98" s="25">
        <v>88</v>
      </c>
    </row>
    <row r="99" spans="1:11">
      <c r="A99" s="2">
        <v>92</v>
      </c>
      <c r="B99" s="2">
        <v>881</v>
      </c>
      <c r="C99" s="24">
        <v>2.8587962962962964E-2</v>
      </c>
      <c r="D99" s="25" t="s">
        <v>178</v>
      </c>
      <c r="E99" s="19" t="s">
        <v>136</v>
      </c>
      <c r="F99" s="25" t="s">
        <v>70</v>
      </c>
      <c r="G99" s="25" t="s">
        <v>70</v>
      </c>
      <c r="H99" s="25" t="s">
        <v>108</v>
      </c>
      <c r="I99" s="25" t="s">
        <v>70</v>
      </c>
      <c r="J99" s="25" t="s">
        <v>70</v>
      </c>
      <c r="K99" s="25" t="s">
        <v>70</v>
      </c>
    </row>
    <row r="100" spans="1:11">
      <c r="A100" s="2">
        <v>93</v>
      </c>
      <c r="B100" s="2">
        <v>890</v>
      </c>
      <c r="C100" s="24">
        <v>2.8611111111111115E-2</v>
      </c>
      <c r="D100" s="25" t="s">
        <v>179</v>
      </c>
      <c r="E100" s="19" t="s">
        <v>136</v>
      </c>
      <c r="F100" s="25" t="s">
        <v>70</v>
      </c>
      <c r="G100" s="25" t="s">
        <v>70</v>
      </c>
      <c r="H100" s="25" t="s">
        <v>33</v>
      </c>
      <c r="I100" s="25" t="s">
        <v>70</v>
      </c>
      <c r="J100" s="25" t="s">
        <v>70</v>
      </c>
      <c r="K100" s="25" t="s">
        <v>70</v>
      </c>
    </row>
    <row r="101" spans="1:11">
      <c r="A101" s="2">
        <v>94</v>
      </c>
      <c r="B101" s="2">
        <v>263</v>
      </c>
      <c r="C101" s="24">
        <v>2.8622685185185185E-2</v>
      </c>
      <c r="D101" s="25" t="s">
        <v>180</v>
      </c>
      <c r="E101" s="19" t="s">
        <v>86</v>
      </c>
      <c r="F101" s="25" t="s">
        <v>87</v>
      </c>
      <c r="G101" s="25" t="s">
        <v>87</v>
      </c>
      <c r="H101" s="25" t="s">
        <v>80</v>
      </c>
      <c r="I101" s="25">
        <v>184</v>
      </c>
      <c r="J101" s="25" t="s">
        <v>81</v>
      </c>
      <c r="K101" s="25">
        <v>89</v>
      </c>
    </row>
    <row r="102" spans="1:11">
      <c r="A102" s="2">
        <v>95</v>
      </c>
      <c r="B102" s="2">
        <v>19</v>
      </c>
      <c r="C102" s="24">
        <v>2.8634259259259262E-2</v>
      </c>
      <c r="D102" s="25" t="s">
        <v>181</v>
      </c>
      <c r="E102" s="19" t="s">
        <v>66</v>
      </c>
      <c r="F102" s="25" t="s">
        <v>67</v>
      </c>
      <c r="G102" s="25" t="s">
        <v>67</v>
      </c>
      <c r="H102" s="25" t="s">
        <v>33</v>
      </c>
      <c r="I102" s="25">
        <v>228</v>
      </c>
      <c r="J102" s="25" t="s">
        <v>116</v>
      </c>
      <c r="K102" s="25">
        <v>90</v>
      </c>
    </row>
    <row r="103" spans="1:11">
      <c r="A103" s="2">
        <v>96</v>
      </c>
      <c r="B103" s="2">
        <v>361</v>
      </c>
      <c r="C103" s="24">
        <v>2.8645833333333332E-2</v>
      </c>
      <c r="D103" s="25" t="s">
        <v>182</v>
      </c>
      <c r="E103" s="19" t="s">
        <v>36</v>
      </c>
      <c r="F103" s="25" t="s">
        <v>37</v>
      </c>
      <c r="G103" s="25" t="s">
        <v>37</v>
      </c>
      <c r="H103" s="25" t="s">
        <v>80</v>
      </c>
      <c r="I103" s="25">
        <v>183</v>
      </c>
      <c r="J103" s="25" t="s">
        <v>81</v>
      </c>
      <c r="K103" s="25">
        <v>91</v>
      </c>
    </row>
    <row r="104" spans="1:11">
      <c r="A104" s="2">
        <v>97</v>
      </c>
      <c r="B104" s="2">
        <v>189</v>
      </c>
      <c r="C104" s="24">
        <v>2.8645833333333332E-2</v>
      </c>
      <c r="D104" s="25" t="s">
        <v>183</v>
      </c>
      <c r="E104" s="19" t="s">
        <v>184</v>
      </c>
      <c r="F104" s="25" t="s">
        <v>185</v>
      </c>
      <c r="G104" s="25" t="s">
        <v>185</v>
      </c>
      <c r="H104" s="25" t="s">
        <v>186</v>
      </c>
      <c r="I104" s="25">
        <v>182</v>
      </c>
      <c r="J104" s="25" t="s">
        <v>187</v>
      </c>
      <c r="K104" s="25">
        <v>92</v>
      </c>
    </row>
    <row r="105" spans="1:11">
      <c r="A105" s="2">
        <v>98</v>
      </c>
      <c r="B105" s="2">
        <v>211</v>
      </c>
      <c r="C105" s="24">
        <v>2.8692129629629633E-2</v>
      </c>
      <c r="D105" s="25" t="s">
        <v>188</v>
      </c>
      <c r="E105" s="19" t="s">
        <v>189</v>
      </c>
      <c r="F105" s="25" t="s">
        <v>190</v>
      </c>
      <c r="G105" s="25" t="s">
        <v>190</v>
      </c>
      <c r="H105" s="25" t="s">
        <v>191</v>
      </c>
      <c r="I105" s="25">
        <v>181</v>
      </c>
      <c r="J105" s="25" t="s">
        <v>187</v>
      </c>
      <c r="K105" s="25">
        <v>93</v>
      </c>
    </row>
    <row r="106" spans="1:11">
      <c r="A106" s="2">
        <v>99</v>
      </c>
      <c r="B106" s="2">
        <v>277</v>
      </c>
      <c r="C106" s="24">
        <v>2.8703703703703703E-2</v>
      </c>
      <c r="D106" s="25" t="s">
        <v>192</v>
      </c>
      <c r="E106" s="19" t="s">
        <v>86</v>
      </c>
      <c r="F106" s="25" t="s">
        <v>87</v>
      </c>
      <c r="G106" s="25" t="s">
        <v>87</v>
      </c>
      <c r="H106" s="25" t="s">
        <v>111</v>
      </c>
      <c r="I106" s="25">
        <v>180</v>
      </c>
      <c r="J106" s="25" t="s">
        <v>112</v>
      </c>
      <c r="K106" s="25">
        <v>94</v>
      </c>
    </row>
    <row r="107" spans="1:11">
      <c r="A107" s="2">
        <v>100</v>
      </c>
      <c r="B107" s="2">
        <v>880</v>
      </c>
      <c r="C107" s="24">
        <v>2.8715277777777781E-2</v>
      </c>
      <c r="D107" s="25" t="s">
        <v>193</v>
      </c>
      <c r="E107" s="19" t="s">
        <v>194</v>
      </c>
      <c r="F107" s="25" t="s">
        <v>195</v>
      </c>
      <c r="G107" s="25" t="s">
        <v>195</v>
      </c>
      <c r="H107" s="25" t="s">
        <v>71</v>
      </c>
      <c r="I107" s="25">
        <v>227</v>
      </c>
      <c r="J107" s="25" t="s">
        <v>44</v>
      </c>
      <c r="K107" s="25">
        <v>95</v>
      </c>
    </row>
    <row r="108" spans="1:11">
      <c r="A108" s="2">
        <v>101</v>
      </c>
      <c r="B108" s="2">
        <v>554</v>
      </c>
      <c r="C108" s="24">
        <v>2.8761574074074075E-2</v>
      </c>
      <c r="D108" s="25" t="s">
        <v>196</v>
      </c>
      <c r="E108" s="19" t="s">
        <v>27</v>
      </c>
      <c r="F108" s="25" t="s">
        <v>28</v>
      </c>
      <c r="G108" s="25" t="s">
        <v>28</v>
      </c>
      <c r="H108" s="25" t="s">
        <v>197</v>
      </c>
      <c r="I108" s="25">
        <v>226</v>
      </c>
      <c r="J108" s="25" t="s">
        <v>109</v>
      </c>
      <c r="K108" s="25">
        <v>96</v>
      </c>
    </row>
    <row r="109" spans="1:11">
      <c r="A109" s="2">
        <v>102</v>
      </c>
      <c r="B109" s="2">
        <v>892</v>
      </c>
      <c r="C109" s="24">
        <v>2.8888888888888891E-2</v>
      </c>
      <c r="D109" s="25" t="s">
        <v>198</v>
      </c>
      <c r="E109" s="19" t="s">
        <v>27</v>
      </c>
      <c r="F109" s="25" t="s">
        <v>28</v>
      </c>
      <c r="G109" s="25" t="s">
        <v>28</v>
      </c>
      <c r="H109" s="25" t="s">
        <v>20</v>
      </c>
      <c r="I109" s="25">
        <v>225</v>
      </c>
      <c r="J109" s="25" t="s">
        <v>152</v>
      </c>
      <c r="K109" s="25">
        <v>97</v>
      </c>
    </row>
    <row r="110" spans="1:11">
      <c r="A110" s="2">
        <v>103</v>
      </c>
      <c r="B110" s="2">
        <v>112</v>
      </c>
      <c r="C110" s="24">
        <v>2.8888888888888891E-2</v>
      </c>
      <c r="D110" s="25" t="s">
        <v>199</v>
      </c>
      <c r="E110" s="19" t="s">
        <v>166</v>
      </c>
      <c r="F110" s="25" t="s">
        <v>167</v>
      </c>
      <c r="G110" s="25" t="s">
        <v>167</v>
      </c>
      <c r="H110" s="25" t="s">
        <v>73</v>
      </c>
      <c r="I110" s="25">
        <v>224</v>
      </c>
      <c r="J110" s="25" t="s">
        <v>46</v>
      </c>
      <c r="K110" s="25">
        <v>98</v>
      </c>
    </row>
    <row r="111" spans="1:11">
      <c r="A111" s="2">
        <v>104</v>
      </c>
      <c r="B111" s="2">
        <v>9</v>
      </c>
      <c r="C111" s="24">
        <v>2.8912037037037038E-2</v>
      </c>
      <c r="D111" s="25" t="s">
        <v>200</v>
      </c>
      <c r="E111" s="19" t="s">
        <v>66</v>
      </c>
      <c r="F111" s="25" t="s">
        <v>67</v>
      </c>
      <c r="G111" s="25" t="s">
        <v>67</v>
      </c>
      <c r="H111" s="25" t="s">
        <v>33</v>
      </c>
      <c r="I111" s="25">
        <v>223</v>
      </c>
      <c r="J111" s="25" t="s">
        <v>152</v>
      </c>
      <c r="K111" s="25">
        <v>99</v>
      </c>
    </row>
    <row r="112" spans="1:11">
      <c r="A112" s="2">
        <v>105</v>
      </c>
      <c r="B112" s="2">
        <v>466</v>
      </c>
      <c r="C112" s="24">
        <v>2.8935185185185185E-2</v>
      </c>
      <c r="D112" s="25" t="s">
        <v>201</v>
      </c>
      <c r="E112" s="19" t="s">
        <v>18</v>
      </c>
      <c r="F112" s="25" t="s">
        <v>19</v>
      </c>
      <c r="G112" s="25" t="s">
        <v>19</v>
      </c>
      <c r="H112" s="25" t="s">
        <v>80</v>
      </c>
      <c r="I112" s="25">
        <v>179</v>
      </c>
      <c r="J112" s="25" t="s">
        <v>81</v>
      </c>
      <c r="K112" s="25">
        <v>100</v>
      </c>
    </row>
    <row r="113" spans="1:11">
      <c r="A113" s="2">
        <v>106</v>
      </c>
      <c r="B113" s="2">
        <v>864</v>
      </c>
      <c r="C113" s="24">
        <v>2.9050925925925928E-2</v>
      </c>
      <c r="D113" s="25" t="s">
        <v>202</v>
      </c>
      <c r="E113" s="19" t="s">
        <v>40</v>
      </c>
      <c r="F113" s="25" t="s">
        <v>41</v>
      </c>
      <c r="G113" s="25" t="s">
        <v>42</v>
      </c>
      <c r="H113" s="25" t="s">
        <v>33</v>
      </c>
      <c r="I113" s="25">
        <v>222</v>
      </c>
      <c r="J113" s="25" t="s">
        <v>152</v>
      </c>
      <c r="K113" s="25">
        <v>101</v>
      </c>
    </row>
    <row r="114" spans="1:11">
      <c r="A114" s="2">
        <v>107</v>
      </c>
      <c r="B114" s="2">
        <v>875</v>
      </c>
      <c r="C114" s="24">
        <v>2.9108796296296296E-2</v>
      </c>
      <c r="D114" s="25" t="s">
        <v>203</v>
      </c>
      <c r="E114" s="19" t="s">
        <v>136</v>
      </c>
      <c r="F114" s="25" t="s">
        <v>70</v>
      </c>
      <c r="G114" s="25" t="s">
        <v>70</v>
      </c>
      <c r="H114" s="25" t="s">
        <v>73</v>
      </c>
      <c r="I114" s="25" t="s">
        <v>70</v>
      </c>
      <c r="J114" s="25" t="s">
        <v>70</v>
      </c>
      <c r="K114" s="25" t="s">
        <v>70</v>
      </c>
    </row>
    <row r="115" spans="1:11">
      <c r="A115" s="2">
        <v>108</v>
      </c>
      <c r="B115" s="2">
        <v>578</v>
      </c>
      <c r="C115" s="24">
        <v>2.9155092592592594E-2</v>
      </c>
      <c r="D115" s="25" t="s">
        <v>204</v>
      </c>
      <c r="E115" s="19" t="s">
        <v>63</v>
      </c>
      <c r="F115" s="25" t="s">
        <v>64</v>
      </c>
      <c r="G115" s="25" t="s">
        <v>64</v>
      </c>
      <c r="H115" s="25" t="s">
        <v>73</v>
      </c>
      <c r="I115" s="25">
        <v>221</v>
      </c>
      <c r="J115" s="25" t="s">
        <v>74</v>
      </c>
      <c r="K115" s="25">
        <v>102</v>
      </c>
    </row>
    <row r="116" spans="1:11">
      <c r="A116" s="2">
        <v>109</v>
      </c>
      <c r="B116" s="2">
        <v>39</v>
      </c>
      <c r="C116" s="24">
        <v>2.9247685185185186E-2</v>
      </c>
      <c r="D116" s="25" t="s">
        <v>205</v>
      </c>
      <c r="E116" s="19" t="s">
        <v>66</v>
      </c>
      <c r="F116" s="25" t="s">
        <v>67</v>
      </c>
      <c r="G116" s="25" t="s">
        <v>67</v>
      </c>
      <c r="H116" s="25" t="s">
        <v>73</v>
      </c>
      <c r="I116" s="25">
        <v>220</v>
      </c>
      <c r="J116" s="25" t="s">
        <v>159</v>
      </c>
      <c r="K116" s="25">
        <v>103</v>
      </c>
    </row>
    <row r="117" spans="1:11">
      <c r="A117" s="2">
        <v>110</v>
      </c>
      <c r="B117" s="2">
        <v>900</v>
      </c>
      <c r="C117" s="24">
        <v>2.9317129629629634E-2</v>
      </c>
      <c r="D117" s="25" t="s">
        <v>206</v>
      </c>
      <c r="E117" s="19" t="s">
        <v>184</v>
      </c>
      <c r="F117" s="25" t="s">
        <v>185</v>
      </c>
      <c r="G117" s="25" t="s">
        <v>185</v>
      </c>
      <c r="H117" s="25" t="s">
        <v>43</v>
      </c>
      <c r="I117" s="25">
        <v>219</v>
      </c>
      <c r="J117" s="25" t="s">
        <v>44</v>
      </c>
      <c r="K117" s="25">
        <v>104</v>
      </c>
    </row>
    <row r="118" spans="1:11">
      <c r="A118" s="2">
        <v>111</v>
      </c>
      <c r="B118" s="2">
        <v>414</v>
      </c>
      <c r="C118" s="24">
        <v>2.9328703703703704E-2</v>
      </c>
      <c r="D118" s="25" t="s">
        <v>207</v>
      </c>
      <c r="E118" s="19" t="s">
        <v>94</v>
      </c>
      <c r="F118" s="25" t="s">
        <v>95</v>
      </c>
      <c r="G118" s="25" t="s">
        <v>95</v>
      </c>
      <c r="H118" s="25" t="s">
        <v>108</v>
      </c>
      <c r="I118" s="25">
        <v>218</v>
      </c>
      <c r="J118" s="25" t="s">
        <v>109</v>
      </c>
      <c r="K118" s="25">
        <v>105</v>
      </c>
    </row>
    <row r="119" spans="1:11">
      <c r="A119" s="2">
        <v>112</v>
      </c>
      <c r="B119" s="2">
        <v>451</v>
      </c>
      <c r="C119" s="24">
        <v>2.9421296296296296E-2</v>
      </c>
      <c r="D119" s="25" t="s">
        <v>208</v>
      </c>
      <c r="E119" s="19" t="s">
        <v>18</v>
      </c>
      <c r="F119" s="25" t="s">
        <v>19</v>
      </c>
      <c r="G119" s="25" t="s">
        <v>19</v>
      </c>
      <c r="H119" s="25" t="s">
        <v>108</v>
      </c>
      <c r="I119" s="25">
        <v>217</v>
      </c>
      <c r="J119" s="25" t="s">
        <v>109</v>
      </c>
      <c r="K119" s="25">
        <v>106</v>
      </c>
    </row>
    <row r="120" spans="1:11">
      <c r="A120" s="2">
        <v>113</v>
      </c>
      <c r="B120" s="2">
        <v>749</v>
      </c>
      <c r="C120" s="24">
        <v>2.9548611111111109E-2</v>
      </c>
      <c r="D120" s="25" t="s">
        <v>209</v>
      </c>
      <c r="E120" s="19" t="s">
        <v>51</v>
      </c>
      <c r="F120" s="25" t="s">
        <v>52</v>
      </c>
      <c r="G120" s="25" t="s">
        <v>53</v>
      </c>
      <c r="H120" s="25" t="s">
        <v>80</v>
      </c>
      <c r="I120" s="25">
        <v>178</v>
      </c>
      <c r="J120" s="25" t="s">
        <v>81</v>
      </c>
      <c r="K120" s="25">
        <v>107</v>
      </c>
    </row>
    <row r="121" spans="1:11">
      <c r="A121" s="2">
        <v>114</v>
      </c>
      <c r="B121" s="2">
        <v>576</v>
      </c>
      <c r="C121" s="24">
        <v>2.9618055555555554E-2</v>
      </c>
      <c r="D121" s="25" t="s">
        <v>210</v>
      </c>
      <c r="E121" s="19" t="s">
        <v>63</v>
      </c>
      <c r="F121" s="25" t="s">
        <v>64</v>
      </c>
      <c r="G121" s="25" t="s">
        <v>64</v>
      </c>
      <c r="H121" s="25" t="s">
        <v>20</v>
      </c>
      <c r="I121" s="25">
        <v>216</v>
      </c>
      <c r="J121" s="25" t="s">
        <v>57</v>
      </c>
      <c r="K121" s="25">
        <v>108</v>
      </c>
    </row>
    <row r="122" spans="1:11">
      <c r="A122" s="2">
        <v>115</v>
      </c>
      <c r="B122" s="2">
        <v>479</v>
      </c>
      <c r="C122" s="24">
        <v>2.9629629629629627E-2</v>
      </c>
      <c r="D122" s="25" t="s">
        <v>211</v>
      </c>
      <c r="E122" s="19" t="s">
        <v>40</v>
      </c>
      <c r="F122" s="25" t="s">
        <v>41</v>
      </c>
      <c r="G122" s="25" t="s">
        <v>42</v>
      </c>
      <c r="H122" s="25" t="s">
        <v>73</v>
      </c>
      <c r="I122" s="25">
        <v>215</v>
      </c>
      <c r="J122" s="25" t="s">
        <v>159</v>
      </c>
      <c r="K122" s="25">
        <v>109</v>
      </c>
    </row>
    <row r="123" spans="1:11">
      <c r="A123" s="2">
        <v>116</v>
      </c>
      <c r="B123" s="2">
        <v>612</v>
      </c>
      <c r="C123" s="24">
        <v>2.9629629629629627E-2</v>
      </c>
      <c r="D123" s="25" t="s">
        <v>212</v>
      </c>
      <c r="E123" s="19" t="s">
        <v>23</v>
      </c>
      <c r="F123" s="25" t="s">
        <v>24</v>
      </c>
      <c r="G123" s="25" t="s">
        <v>25</v>
      </c>
      <c r="H123" s="25" t="s">
        <v>20</v>
      </c>
      <c r="I123" s="25">
        <v>214</v>
      </c>
      <c r="J123" s="25" t="s">
        <v>116</v>
      </c>
      <c r="K123" s="25">
        <v>110</v>
      </c>
    </row>
    <row r="124" spans="1:11">
      <c r="A124" s="2">
        <v>117</v>
      </c>
      <c r="B124" s="2">
        <v>803</v>
      </c>
      <c r="C124" s="24">
        <v>2.9699074074074072E-2</v>
      </c>
      <c r="D124" s="25" t="s">
        <v>213</v>
      </c>
      <c r="E124" s="19" t="s">
        <v>66</v>
      </c>
      <c r="F124" s="25" t="s">
        <v>67</v>
      </c>
      <c r="G124" s="25" t="s">
        <v>67</v>
      </c>
      <c r="H124" s="25" t="s">
        <v>20</v>
      </c>
      <c r="I124" s="25">
        <v>213</v>
      </c>
      <c r="J124" s="25" t="s">
        <v>163</v>
      </c>
      <c r="K124" s="25">
        <v>111</v>
      </c>
    </row>
    <row r="125" spans="1:11">
      <c r="A125" s="2">
        <v>118</v>
      </c>
      <c r="B125" s="2">
        <v>867</v>
      </c>
      <c r="C125" s="24">
        <v>2.9780092592592594E-2</v>
      </c>
      <c r="D125" s="25" t="s">
        <v>214</v>
      </c>
      <c r="E125" s="19" t="s">
        <v>23</v>
      </c>
      <c r="F125" s="25" t="s">
        <v>24</v>
      </c>
      <c r="G125" s="25" t="s">
        <v>25</v>
      </c>
      <c r="H125" s="25" t="s">
        <v>73</v>
      </c>
      <c r="I125" s="25">
        <v>212</v>
      </c>
      <c r="J125" s="25" t="s">
        <v>152</v>
      </c>
      <c r="K125" s="25">
        <v>112</v>
      </c>
    </row>
    <row r="126" spans="1:11">
      <c r="A126" s="2">
        <v>119</v>
      </c>
      <c r="B126" s="2">
        <v>506</v>
      </c>
      <c r="C126" s="24">
        <v>2.9837962962962965E-2</v>
      </c>
      <c r="D126" s="25" t="s">
        <v>215</v>
      </c>
      <c r="E126" s="19" t="s">
        <v>27</v>
      </c>
      <c r="F126" s="25" t="s">
        <v>28</v>
      </c>
      <c r="G126" s="25" t="s">
        <v>28</v>
      </c>
      <c r="H126" s="25" t="s">
        <v>186</v>
      </c>
      <c r="I126" s="25">
        <v>177</v>
      </c>
      <c r="J126" s="25" t="s">
        <v>187</v>
      </c>
      <c r="K126" s="25">
        <v>113</v>
      </c>
    </row>
    <row r="127" spans="1:11">
      <c r="A127" s="2">
        <v>120</v>
      </c>
      <c r="B127" s="2">
        <v>2</v>
      </c>
      <c r="C127" s="24">
        <v>2.989583333333333E-2</v>
      </c>
      <c r="D127" s="25" t="s">
        <v>216</v>
      </c>
      <c r="E127" s="19" t="s">
        <v>66</v>
      </c>
      <c r="F127" s="25" t="s">
        <v>67</v>
      </c>
      <c r="G127" s="25" t="s">
        <v>67</v>
      </c>
      <c r="H127" s="25" t="s">
        <v>71</v>
      </c>
      <c r="I127" s="25">
        <v>211</v>
      </c>
      <c r="J127" s="25" t="s">
        <v>97</v>
      </c>
      <c r="K127" s="25">
        <v>114</v>
      </c>
    </row>
    <row r="128" spans="1:11">
      <c r="A128" s="2">
        <v>121</v>
      </c>
      <c r="B128" s="2">
        <v>386</v>
      </c>
      <c r="C128" s="24">
        <v>2.990740740740741E-2</v>
      </c>
      <c r="D128" s="25" t="s">
        <v>217</v>
      </c>
      <c r="E128" s="19" t="s">
        <v>51</v>
      </c>
      <c r="F128" s="25" t="s">
        <v>52</v>
      </c>
      <c r="G128" s="25" t="s">
        <v>53</v>
      </c>
      <c r="H128" s="25" t="s">
        <v>80</v>
      </c>
      <c r="I128" s="25">
        <v>176</v>
      </c>
      <c r="J128" s="25" t="s">
        <v>129</v>
      </c>
      <c r="K128" s="25">
        <v>115</v>
      </c>
    </row>
    <row r="129" spans="1:11">
      <c r="A129" s="2">
        <v>122</v>
      </c>
      <c r="B129" s="2">
        <v>271</v>
      </c>
      <c r="C129" s="24">
        <v>2.9976851851851852E-2</v>
      </c>
      <c r="D129" s="25" t="s">
        <v>218</v>
      </c>
      <c r="E129" s="19" t="s">
        <v>86</v>
      </c>
      <c r="F129" s="25" t="s">
        <v>87</v>
      </c>
      <c r="G129" s="25" t="s">
        <v>87</v>
      </c>
      <c r="H129" s="25" t="s">
        <v>80</v>
      </c>
      <c r="I129" s="25">
        <v>175</v>
      </c>
      <c r="J129" s="25" t="s">
        <v>129</v>
      </c>
      <c r="K129" s="25">
        <v>116</v>
      </c>
    </row>
    <row r="130" spans="1:11">
      <c r="A130" s="2">
        <v>123</v>
      </c>
      <c r="B130" s="2">
        <v>549</v>
      </c>
      <c r="C130" s="24">
        <v>2.9988425925925922E-2</v>
      </c>
      <c r="D130" s="25" t="s">
        <v>219</v>
      </c>
      <c r="E130" s="19" t="s">
        <v>27</v>
      </c>
      <c r="F130" s="25" t="s">
        <v>28</v>
      </c>
      <c r="G130" s="25" t="s">
        <v>28</v>
      </c>
      <c r="H130" s="25" t="s">
        <v>71</v>
      </c>
      <c r="I130" s="25">
        <v>210</v>
      </c>
      <c r="J130" s="25" t="s">
        <v>97</v>
      </c>
      <c r="K130" s="25">
        <v>117</v>
      </c>
    </row>
    <row r="131" spans="1:11">
      <c r="A131" s="2">
        <v>124</v>
      </c>
      <c r="B131" s="2">
        <v>391</v>
      </c>
      <c r="C131" s="24">
        <v>3.0173611111111113E-2</v>
      </c>
      <c r="D131" s="25" t="s">
        <v>220</v>
      </c>
      <c r="E131" s="19" t="s">
        <v>51</v>
      </c>
      <c r="F131" s="25" t="s">
        <v>52</v>
      </c>
      <c r="G131" s="25" t="s">
        <v>53</v>
      </c>
      <c r="H131" s="25" t="s">
        <v>108</v>
      </c>
      <c r="I131" s="25">
        <v>209</v>
      </c>
      <c r="J131" s="25" t="s">
        <v>109</v>
      </c>
      <c r="K131" s="25">
        <v>118</v>
      </c>
    </row>
    <row r="132" spans="1:11">
      <c r="A132" s="2">
        <v>125</v>
      </c>
      <c r="B132" s="2">
        <v>336</v>
      </c>
      <c r="C132" s="24">
        <v>3.0185185185185186E-2</v>
      </c>
      <c r="D132" s="25" t="s">
        <v>221</v>
      </c>
      <c r="E132" s="19" t="s">
        <v>36</v>
      </c>
      <c r="F132" s="25" t="s">
        <v>37</v>
      </c>
      <c r="G132" s="25" t="s">
        <v>37</v>
      </c>
      <c r="H132" s="25" t="s">
        <v>43</v>
      </c>
      <c r="I132" s="25">
        <v>208</v>
      </c>
      <c r="J132" s="25" t="s">
        <v>44</v>
      </c>
      <c r="K132" s="25">
        <v>119</v>
      </c>
    </row>
    <row r="133" spans="1:11">
      <c r="A133" s="2">
        <v>126</v>
      </c>
      <c r="B133" s="2">
        <v>282</v>
      </c>
      <c r="C133" s="24">
        <v>3.0231481481481481E-2</v>
      </c>
      <c r="D133" s="25" t="s">
        <v>222</v>
      </c>
      <c r="E133" s="19" t="s">
        <v>86</v>
      </c>
      <c r="F133" s="25" t="s">
        <v>87</v>
      </c>
      <c r="G133" s="25" t="s">
        <v>87</v>
      </c>
      <c r="H133" s="25" t="s">
        <v>73</v>
      </c>
      <c r="I133" s="25">
        <v>207</v>
      </c>
      <c r="J133" s="25" t="s">
        <v>46</v>
      </c>
      <c r="K133" s="25">
        <v>120</v>
      </c>
    </row>
    <row r="134" spans="1:11">
      <c r="A134" s="2">
        <v>127</v>
      </c>
      <c r="B134" s="2">
        <v>22</v>
      </c>
      <c r="C134" s="24">
        <v>3.0266203703703708E-2</v>
      </c>
      <c r="D134" s="25" t="s">
        <v>223</v>
      </c>
      <c r="E134" s="19" t="s">
        <v>66</v>
      </c>
      <c r="F134" s="25" t="s">
        <v>67</v>
      </c>
      <c r="G134" s="25" t="s">
        <v>67</v>
      </c>
      <c r="H134" s="25" t="s">
        <v>73</v>
      </c>
      <c r="I134" s="25">
        <v>206</v>
      </c>
      <c r="J134" s="25" t="s">
        <v>224</v>
      </c>
      <c r="K134" s="25">
        <v>121</v>
      </c>
    </row>
    <row r="135" spans="1:11">
      <c r="A135" s="2">
        <v>128</v>
      </c>
      <c r="B135" s="2">
        <v>564</v>
      </c>
      <c r="C135" s="24">
        <v>3.0347222222222223E-2</v>
      </c>
      <c r="D135" s="25" t="s">
        <v>225</v>
      </c>
      <c r="E135" s="19" t="s">
        <v>27</v>
      </c>
      <c r="F135" s="25" t="s">
        <v>28</v>
      </c>
      <c r="G135" s="25" t="s">
        <v>28</v>
      </c>
      <c r="H135" s="25" t="s">
        <v>43</v>
      </c>
      <c r="I135" s="25">
        <v>205</v>
      </c>
      <c r="J135" s="25" t="s">
        <v>150</v>
      </c>
      <c r="K135" s="25">
        <v>122</v>
      </c>
    </row>
    <row r="136" spans="1:11">
      <c r="A136" s="2">
        <v>129</v>
      </c>
      <c r="B136" s="2">
        <v>887</v>
      </c>
      <c r="C136" s="24">
        <v>3.0347222222222223E-2</v>
      </c>
      <c r="D136" s="25" t="s">
        <v>226</v>
      </c>
      <c r="E136" s="19" t="s">
        <v>51</v>
      </c>
      <c r="F136" s="25" t="s">
        <v>52</v>
      </c>
      <c r="G136" s="25" t="s">
        <v>53</v>
      </c>
      <c r="H136" s="25" t="s">
        <v>20</v>
      </c>
      <c r="I136" s="25">
        <v>204</v>
      </c>
      <c r="J136" s="25" t="s">
        <v>116</v>
      </c>
      <c r="K136" s="25">
        <v>123</v>
      </c>
    </row>
    <row r="137" spans="1:11">
      <c r="A137" s="2">
        <v>130</v>
      </c>
      <c r="B137" s="2">
        <v>384</v>
      </c>
      <c r="C137" s="24">
        <v>3.0393518518518518E-2</v>
      </c>
      <c r="D137" s="25" t="s">
        <v>227</v>
      </c>
      <c r="E137" s="19" t="s">
        <v>51</v>
      </c>
      <c r="F137" s="25" t="s">
        <v>52</v>
      </c>
      <c r="G137" s="25" t="s">
        <v>53</v>
      </c>
      <c r="H137" s="25" t="s">
        <v>43</v>
      </c>
      <c r="I137" s="25">
        <v>203</v>
      </c>
      <c r="J137" s="25" t="s">
        <v>97</v>
      </c>
      <c r="K137" s="25">
        <v>124</v>
      </c>
    </row>
    <row r="138" spans="1:11">
      <c r="A138" s="2">
        <v>131</v>
      </c>
      <c r="B138" s="2">
        <v>139</v>
      </c>
      <c r="C138" s="24">
        <v>3.050925925925926E-2</v>
      </c>
      <c r="D138" s="25" t="s">
        <v>228</v>
      </c>
      <c r="E138" s="19" t="s">
        <v>48</v>
      </c>
      <c r="F138" s="25" t="s">
        <v>49</v>
      </c>
      <c r="G138" s="25" t="s">
        <v>42</v>
      </c>
      <c r="H138" s="25" t="s">
        <v>111</v>
      </c>
      <c r="I138" s="25">
        <v>174</v>
      </c>
      <c r="J138" s="25" t="s">
        <v>112</v>
      </c>
      <c r="K138" s="25">
        <v>125</v>
      </c>
    </row>
    <row r="139" spans="1:11">
      <c r="A139" s="2">
        <v>132</v>
      </c>
      <c r="B139" s="2">
        <v>104</v>
      </c>
      <c r="C139" s="24">
        <v>3.0590277777777775E-2</v>
      </c>
      <c r="D139" s="25" t="s">
        <v>229</v>
      </c>
      <c r="E139" s="19" t="s">
        <v>166</v>
      </c>
      <c r="F139" s="25" t="s">
        <v>167</v>
      </c>
      <c r="G139" s="25" t="s">
        <v>167</v>
      </c>
      <c r="H139" s="25" t="s">
        <v>33</v>
      </c>
      <c r="I139" s="25">
        <v>202</v>
      </c>
      <c r="J139" s="25" t="s">
        <v>74</v>
      </c>
      <c r="K139" s="25">
        <v>126</v>
      </c>
    </row>
    <row r="140" spans="1:11">
      <c r="A140" s="2">
        <v>133</v>
      </c>
      <c r="B140" s="2">
        <v>244</v>
      </c>
      <c r="C140" s="24">
        <v>3.0659722222222224E-2</v>
      </c>
      <c r="D140" s="25" t="s">
        <v>230</v>
      </c>
      <c r="E140" s="19" t="s">
        <v>83</v>
      </c>
      <c r="F140" s="25" t="s">
        <v>84</v>
      </c>
      <c r="G140" s="25" t="s">
        <v>84</v>
      </c>
      <c r="H140" s="25" t="s">
        <v>20</v>
      </c>
      <c r="I140" s="25">
        <v>201</v>
      </c>
      <c r="J140" s="25" t="s">
        <v>21</v>
      </c>
      <c r="K140" s="25">
        <v>127</v>
      </c>
    </row>
    <row r="141" spans="1:11">
      <c r="A141" s="2">
        <v>134</v>
      </c>
      <c r="B141" s="2">
        <v>886</v>
      </c>
      <c r="C141" s="24">
        <v>3.0671296296296294E-2</v>
      </c>
      <c r="D141" s="25" t="s">
        <v>231</v>
      </c>
      <c r="E141" s="19" t="s">
        <v>63</v>
      </c>
      <c r="F141" s="25" t="s">
        <v>64</v>
      </c>
      <c r="G141" s="25" t="s">
        <v>64</v>
      </c>
      <c r="H141" s="25" t="s">
        <v>111</v>
      </c>
      <c r="I141" s="25">
        <v>173</v>
      </c>
      <c r="J141" s="25" t="s">
        <v>134</v>
      </c>
      <c r="K141" s="25">
        <v>128</v>
      </c>
    </row>
    <row r="142" spans="1:11">
      <c r="A142" s="2">
        <v>135</v>
      </c>
      <c r="B142" s="2">
        <v>303</v>
      </c>
      <c r="C142" s="24">
        <v>3.0682870370370371E-2</v>
      </c>
      <c r="D142" s="25" t="s">
        <v>232</v>
      </c>
      <c r="E142" s="19" t="s">
        <v>30</v>
      </c>
      <c r="F142" s="25" t="s">
        <v>31</v>
      </c>
      <c r="G142" s="25" t="s">
        <v>31</v>
      </c>
      <c r="H142" s="25" t="s">
        <v>20</v>
      </c>
      <c r="I142" s="25">
        <v>200</v>
      </c>
      <c r="J142" s="25" t="s">
        <v>57</v>
      </c>
      <c r="K142" s="25">
        <v>129</v>
      </c>
    </row>
    <row r="143" spans="1:11">
      <c r="A143" s="2">
        <v>136</v>
      </c>
      <c r="B143" s="2">
        <v>364</v>
      </c>
      <c r="C143" s="24">
        <v>3.0694444444444444E-2</v>
      </c>
      <c r="D143" s="25" t="s">
        <v>233</v>
      </c>
      <c r="E143" s="19" t="s">
        <v>36</v>
      </c>
      <c r="F143" s="25" t="s">
        <v>37</v>
      </c>
      <c r="G143" s="25" t="s">
        <v>37</v>
      </c>
      <c r="H143" s="25" t="s">
        <v>80</v>
      </c>
      <c r="I143" s="25">
        <v>172</v>
      </c>
      <c r="J143" s="25" t="s">
        <v>129</v>
      </c>
      <c r="K143" s="25">
        <v>130</v>
      </c>
    </row>
    <row r="144" spans="1:11">
      <c r="A144" s="2">
        <v>137</v>
      </c>
      <c r="B144" s="2">
        <v>202</v>
      </c>
      <c r="C144" s="24">
        <v>3.0717592592592591E-2</v>
      </c>
      <c r="D144" s="25" t="s">
        <v>234</v>
      </c>
      <c r="E144" s="19" t="s">
        <v>189</v>
      </c>
      <c r="F144" s="25" t="s">
        <v>190</v>
      </c>
      <c r="G144" s="25" t="s">
        <v>190</v>
      </c>
      <c r="H144" s="25" t="s">
        <v>140</v>
      </c>
      <c r="I144" s="25">
        <v>171</v>
      </c>
      <c r="J144" s="25" t="s">
        <v>141</v>
      </c>
      <c r="K144" s="25">
        <v>131</v>
      </c>
    </row>
    <row r="145" spans="1:11">
      <c r="A145" s="2">
        <v>138</v>
      </c>
      <c r="B145" s="2">
        <v>165</v>
      </c>
      <c r="C145" s="24">
        <v>3.0717592592592591E-2</v>
      </c>
      <c r="D145" s="25" t="s">
        <v>235</v>
      </c>
      <c r="E145" s="19" t="s">
        <v>48</v>
      </c>
      <c r="F145" s="25" t="s">
        <v>49</v>
      </c>
      <c r="G145" s="25" t="s">
        <v>42</v>
      </c>
      <c r="H145" s="25" t="s">
        <v>108</v>
      </c>
      <c r="I145" s="25">
        <v>199</v>
      </c>
      <c r="J145" s="25" t="s">
        <v>148</v>
      </c>
      <c r="K145" s="25">
        <v>132</v>
      </c>
    </row>
    <row r="146" spans="1:11">
      <c r="A146" s="2">
        <v>139</v>
      </c>
      <c r="B146" s="2">
        <v>210</v>
      </c>
      <c r="C146" s="24">
        <v>3.0763888888888886E-2</v>
      </c>
      <c r="D146" s="25" t="s">
        <v>236</v>
      </c>
      <c r="E146" s="19" t="s">
        <v>189</v>
      </c>
      <c r="F146" s="25" t="s">
        <v>190</v>
      </c>
      <c r="G146" s="25" t="s">
        <v>190</v>
      </c>
      <c r="H146" s="25" t="s">
        <v>132</v>
      </c>
      <c r="I146" s="25">
        <v>170</v>
      </c>
      <c r="J146" s="25" t="s">
        <v>112</v>
      </c>
      <c r="K146" s="25">
        <v>133</v>
      </c>
    </row>
    <row r="147" spans="1:11">
      <c r="A147" s="2">
        <v>140</v>
      </c>
      <c r="B147" s="2">
        <v>231</v>
      </c>
      <c r="C147" s="24">
        <v>3.079861111111111E-2</v>
      </c>
      <c r="D147" s="25" t="s">
        <v>237</v>
      </c>
      <c r="E147" s="19" t="s">
        <v>76</v>
      </c>
      <c r="F147" s="25" t="s">
        <v>77</v>
      </c>
      <c r="G147" s="25" t="s">
        <v>53</v>
      </c>
      <c r="H147" s="25" t="s">
        <v>43</v>
      </c>
      <c r="I147" s="25">
        <v>198</v>
      </c>
      <c r="J147" s="25" t="s">
        <v>150</v>
      </c>
      <c r="K147" s="25">
        <v>134</v>
      </c>
    </row>
    <row r="148" spans="1:11">
      <c r="A148" s="2">
        <v>141</v>
      </c>
      <c r="B148" s="2">
        <v>60</v>
      </c>
      <c r="C148" s="24">
        <v>3.0821759259259257E-2</v>
      </c>
      <c r="D148" s="25" t="s">
        <v>238</v>
      </c>
      <c r="E148" s="19" t="s">
        <v>66</v>
      </c>
      <c r="F148" s="25" t="s">
        <v>67</v>
      </c>
      <c r="G148" s="25" t="s">
        <v>67</v>
      </c>
      <c r="H148" s="25" t="s">
        <v>20</v>
      </c>
      <c r="I148" s="25">
        <v>197</v>
      </c>
      <c r="J148" s="25" t="s">
        <v>239</v>
      </c>
      <c r="K148" s="25">
        <v>135</v>
      </c>
    </row>
    <row r="149" spans="1:11">
      <c r="A149" s="2">
        <v>142</v>
      </c>
      <c r="B149" s="2">
        <v>61</v>
      </c>
      <c r="C149" s="24">
        <v>3.0925925925925926E-2</v>
      </c>
      <c r="D149" s="25" t="s">
        <v>240</v>
      </c>
      <c r="E149" s="19" t="s">
        <v>66</v>
      </c>
      <c r="F149" s="25" t="s">
        <v>67</v>
      </c>
      <c r="G149" s="25" t="s">
        <v>67</v>
      </c>
      <c r="H149" s="25" t="s">
        <v>43</v>
      </c>
      <c r="I149" s="25">
        <v>196</v>
      </c>
      <c r="J149" s="25" t="s">
        <v>150</v>
      </c>
      <c r="K149" s="25">
        <v>136</v>
      </c>
    </row>
    <row r="150" spans="1:11">
      <c r="A150" s="2">
        <v>143</v>
      </c>
      <c r="B150" s="2">
        <v>720</v>
      </c>
      <c r="C150" s="24">
        <v>3.0949074074074077E-2</v>
      </c>
      <c r="D150" s="25" t="s">
        <v>241</v>
      </c>
      <c r="E150" s="19" t="s">
        <v>86</v>
      </c>
      <c r="F150" s="25" t="s">
        <v>87</v>
      </c>
      <c r="G150" s="25" t="s">
        <v>87</v>
      </c>
      <c r="H150" s="25" t="s">
        <v>242</v>
      </c>
      <c r="I150" s="25">
        <v>195</v>
      </c>
      <c r="J150" s="25" t="s">
        <v>109</v>
      </c>
      <c r="K150" s="25">
        <v>137</v>
      </c>
    </row>
    <row r="151" spans="1:11">
      <c r="A151" s="2">
        <v>144</v>
      </c>
      <c r="B151" s="2">
        <v>418</v>
      </c>
      <c r="C151" s="24">
        <v>3.0983796296296297E-2</v>
      </c>
      <c r="D151" s="25" t="s">
        <v>243</v>
      </c>
      <c r="E151" s="19" t="s">
        <v>94</v>
      </c>
      <c r="F151" s="25" t="s">
        <v>95</v>
      </c>
      <c r="G151" s="25" t="s">
        <v>95</v>
      </c>
      <c r="H151" s="25" t="s">
        <v>43</v>
      </c>
      <c r="I151" s="25">
        <v>194</v>
      </c>
      <c r="J151" s="25" t="s">
        <v>97</v>
      </c>
      <c r="K151" s="25">
        <v>138</v>
      </c>
    </row>
    <row r="152" spans="1:11">
      <c r="A152" s="2">
        <v>145</v>
      </c>
      <c r="B152" s="2">
        <v>533</v>
      </c>
      <c r="C152" s="24">
        <v>3.0995370370370371E-2</v>
      </c>
      <c r="D152" s="25" t="s">
        <v>244</v>
      </c>
      <c r="E152" s="19" t="s">
        <v>27</v>
      </c>
      <c r="F152" s="25" t="s">
        <v>28</v>
      </c>
      <c r="G152" s="25" t="s">
        <v>28</v>
      </c>
      <c r="H152" s="25" t="s">
        <v>108</v>
      </c>
      <c r="I152" s="25">
        <v>193</v>
      </c>
      <c r="J152" s="25" t="s">
        <v>148</v>
      </c>
      <c r="K152" s="25">
        <v>139</v>
      </c>
    </row>
    <row r="153" spans="1:11">
      <c r="A153" s="2">
        <v>146</v>
      </c>
      <c r="B153" s="2">
        <v>860</v>
      </c>
      <c r="C153" s="24">
        <v>3.1018518518518515E-2</v>
      </c>
      <c r="D153" s="25" t="s">
        <v>245</v>
      </c>
      <c r="E153" s="19" t="s">
        <v>59</v>
      </c>
      <c r="F153" s="25" t="s">
        <v>60</v>
      </c>
      <c r="G153" s="25" t="s">
        <v>60</v>
      </c>
      <c r="H153" s="25" t="s">
        <v>197</v>
      </c>
      <c r="I153" s="25">
        <v>192</v>
      </c>
      <c r="J153" s="25" t="s">
        <v>109</v>
      </c>
      <c r="K153" s="25">
        <v>140</v>
      </c>
    </row>
    <row r="154" spans="1:11">
      <c r="A154" s="2">
        <v>147</v>
      </c>
      <c r="B154" s="2">
        <v>208</v>
      </c>
      <c r="C154" s="24">
        <v>3.108796296296296E-2</v>
      </c>
      <c r="D154" s="25" t="s">
        <v>246</v>
      </c>
      <c r="E154" s="19" t="s">
        <v>189</v>
      </c>
      <c r="F154" s="25" t="s">
        <v>190</v>
      </c>
      <c r="G154" s="25" t="s">
        <v>190</v>
      </c>
      <c r="H154" s="25" t="s">
        <v>108</v>
      </c>
      <c r="I154" s="25">
        <v>191</v>
      </c>
      <c r="J154" s="25" t="s">
        <v>109</v>
      </c>
      <c r="K154" s="25">
        <v>141</v>
      </c>
    </row>
    <row r="155" spans="1:11">
      <c r="A155" s="2">
        <v>148</v>
      </c>
      <c r="B155" s="2">
        <v>373</v>
      </c>
      <c r="C155" s="24">
        <v>3.1111111111111107E-2</v>
      </c>
      <c r="D155" s="25" t="s">
        <v>247</v>
      </c>
      <c r="E155" s="19" t="s">
        <v>36</v>
      </c>
      <c r="F155" s="25" t="s">
        <v>37</v>
      </c>
      <c r="G155" s="25" t="s">
        <v>37</v>
      </c>
      <c r="H155" s="25" t="s">
        <v>132</v>
      </c>
      <c r="I155" s="25">
        <v>169</v>
      </c>
      <c r="J155" s="25" t="s">
        <v>134</v>
      </c>
      <c r="K155" s="25">
        <v>142</v>
      </c>
    </row>
    <row r="156" spans="1:11">
      <c r="A156" s="2">
        <v>149</v>
      </c>
      <c r="B156" s="2">
        <v>588</v>
      </c>
      <c r="C156" s="24">
        <v>3.1134259259259261E-2</v>
      </c>
      <c r="D156" s="25" t="s">
        <v>248</v>
      </c>
      <c r="E156" s="19" t="s">
        <v>63</v>
      </c>
      <c r="F156" s="25" t="s">
        <v>64</v>
      </c>
      <c r="G156" s="25" t="s">
        <v>64</v>
      </c>
      <c r="H156" s="25" t="s">
        <v>20</v>
      </c>
      <c r="I156" s="25">
        <v>190</v>
      </c>
      <c r="J156" s="25" t="s">
        <v>116</v>
      </c>
      <c r="K156" s="25">
        <v>143</v>
      </c>
    </row>
    <row r="157" spans="1:11">
      <c r="A157" s="2">
        <v>150</v>
      </c>
      <c r="B157" s="2">
        <v>44</v>
      </c>
      <c r="C157" s="24">
        <v>3.1319444444444448E-2</v>
      </c>
      <c r="D157" s="25" t="s">
        <v>249</v>
      </c>
      <c r="E157" s="19" t="s">
        <v>66</v>
      </c>
      <c r="F157" s="25" t="s">
        <v>67</v>
      </c>
      <c r="G157" s="25" t="s">
        <v>67</v>
      </c>
      <c r="H157" s="25" t="s">
        <v>80</v>
      </c>
      <c r="I157" s="25">
        <v>168</v>
      </c>
      <c r="J157" s="25" t="s">
        <v>250</v>
      </c>
      <c r="K157" s="25">
        <v>144</v>
      </c>
    </row>
    <row r="158" spans="1:11">
      <c r="A158" s="2">
        <v>151</v>
      </c>
      <c r="B158" s="2">
        <v>98</v>
      </c>
      <c r="C158" s="24">
        <v>3.1435185185185184E-2</v>
      </c>
      <c r="D158" s="25" t="s">
        <v>251</v>
      </c>
      <c r="E158" s="19" t="s">
        <v>55</v>
      </c>
      <c r="F158" s="25" t="s">
        <v>56</v>
      </c>
      <c r="G158" s="25" t="s">
        <v>25</v>
      </c>
      <c r="H158" s="25" t="s">
        <v>33</v>
      </c>
      <c r="I158" s="25">
        <v>189</v>
      </c>
      <c r="J158" s="25" t="s">
        <v>159</v>
      </c>
      <c r="K158" s="25">
        <v>145</v>
      </c>
    </row>
    <row r="159" spans="1:11">
      <c r="A159" s="2">
        <v>152</v>
      </c>
      <c r="B159" s="2">
        <v>273</v>
      </c>
      <c r="C159" s="24">
        <v>3.1458333333333331E-2</v>
      </c>
      <c r="D159" s="25" t="s">
        <v>252</v>
      </c>
      <c r="E159" s="19" t="s">
        <v>86</v>
      </c>
      <c r="F159" s="25" t="s">
        <v>87</v>
      </c>
      <c r="G159" s="25" t="s">
        <v>87</v>
      </c>
      <c r="H159" s="25" t="s">
        <v>43</v>
      </c>
      <c r="I159" s="25">
        <v>188</v>
      </c>
      <c r="J159" s="25" t="s">
        <v>74</v>
      </c>
      <c r="K159" s="25">
        <v>146</v>
      </c>
    </row>
    <row r="160" spans="1:11">
      <c r="A160" s="2">
        <v>153</v>
      </c>
      <c r="B160" s="2">
        <v>138</v>
      </c>
      <c r="C160" s="24">
        <v>3.1469907407407412E-2</v>
      </c>
      <c r="D160" s="25" t="s">
        <v>253</v>
      </c>
      <c r="E160" s="19" t="s">
        <v>48</v>
      </c>
      <c r="F160" s="25" t="s">
        <v>49</v>
      </c>
      <c r="G160" s="25" t="s">
        <v>42</v>
      </c>
      <c r="H160" s="25" t="s">
        <v>132</v>
      </c>
      <c r="I160" s="25">
        <v>167</v>
      </c>
      <c r="J160" s="25" t="s">
        <v>134</v>
      </c>
      <c r="K160" s="25">
        <v>147</v>
      </c>
    </row>
    <row r="161" spans="1:11">
      <c r="A161" s="2">
        <v>154</v>
      </c>
      <c r="B161" s="2">
        <v>405</v>
      </c>
      <c r="C161" s="24">
        <v>3.1481481481481485E-2</v>
      </c>
      <c r="D161" s="25" t="s">
        <v>254</v>
      </c>
      <c r="E161" s="19" t="s">
        <v>94</v>
      </c>
      <c r="F161" s="25" t="s">
        <v>95</v>
      </c>
      <c r="G161" s="25" t="s">
        <v>95</v>
      </c>
      <c r="H161" s="25" t="s">
        <v>20</v>
      </c>
      <c r="I161" s="25">
        <v>187</v>
      </c>
      <c r="J161" s="25" t="s">
        <v>21</v>
      </c>
      <c r="K161" s="25">
        <v>148</v>
      </c>
    </row>
    <row r="162" spans="1:11">
      <c r="A162" s="2">
        <v>155</v>
      </c>
      <c r="B162" s="2">
        <v>903</v>
      </c>
      <c r="C162" s="24">
        <v>3.1504629629629625E-2</v>
      </c>
      <c r="D162" s="25" t="s">
        <v>255</v>
      </c>
      <c r="E162" s="19" t="s">
        <v>136</v>
      </c>
      <c r="F162" s="25" t="s">
        <v>70</v>
      </c>
      <c r="G162" s="25" t="s">
        <v>70</v>
      </c>
      <c r="H162" s="25" t="s">
        <v>20</v>
      </c>
      <c r="I162" s="25" t="s">
        <v>70</v>
      </c>
      <c r="J162" s="25" t="s">
        <v>70</v>
      </c>
      <c r="K162" s="25" t="s">
        <v>70</v>
      </c>
    </row>
    <row r="163" spans="1:11">
      <c r="A163" s="2">
        <v>156</v>
      </c>
      <c r="B163" s="2">
        <v>153</v>
      </c>
      <c r="C163" s="24">
        <v>3.1539351851851853E-2</v>
      </c>
      <c r="D163" s="25" t="s">
        <v>256</v>
      </c>
      <c r="E163" s="19" t="s">
        <v>48</v>
      </c>
      <c r="F163" s="25" t="s">
        <v>49</v>
      </c>
      <c r="G163" s="25" t="s">
        <v>42</v>
      </c>
      <c r="H163" s="25" t="s">
        <v>73</v>
      </c>
      <c r="I163" s="25">
        <v>186</v>
      </c>
      <c r="J163" s="25" t="s">
        <v>163</v>
      </c>
      <c r="K163" s="25">
        <v>149</v>
      </c>
    </row>
    <row r="164" spans="1:11">
      <c r="A164" s="2">
        <v>157</v>
      </c>
      <c r="B164" s="2">
        <v>904</v>
      </c>
      <c r="C164" s="24">
        <v>3.1539351851851853E-2</v>
      </c>
      <c r="D164" s="25" t="s">
        <v>257</v>
      </c>
      <c r="E164" s="19" t="s">
        <v>136</v>
      </c>
      <c r="F164" s="25" t="s">
        <v>70</v>
      </c>
      <c r="G164" s="25" t="s">
        <v>70</v>
      </c>
      <c r="H164" s="25" t="s">
        <v>43</v>
      </c>
      <c r="I164" s="25" t="s">
        <v>70</v>
      </c>
      <c r="J164" s="25" t="s">
        <v>70</v>
      </c>
      <c r="K164" s="25" t="s">
        <v>70</v>
      </c>
    </row>
    <row r="165" spans="1:11">
      <c r="A165" s="2">
        <v>158</v>
      </c>
      <c r="B165" s="2">
        <v>858</v>
      </c>
      <c r="C165" s="24">
        <v>3.1585648148148147E-2</v>
      </c>
      <c r="D165" s="25" t="s">
        <v>258</v>
      </c>
      <c r="E165" s="19" t="s">
        <v>166</v>
      </c>
      <c r="F165" s="25" t="s">
        <v>167</v>
      </c>
      <c r="G165" s="25" t="s">
        <v>167</v>
      </c>
      <c r="H165" s="25" t="s">
        <v>242</v>
      </c>
      <c r="I165" s="25">
        <v>185</v>
      </c>
      <c r="J165" s="25" t="s">
        <v>109</v>
      </c>
      <c r="K165" s="25">
        <v>150</v>
      </c>
    </row>
    <row r="166" spans="1:11">
      <c r="A166" s="2">
        <v>159</v>
      </c>
      <c r="B166" s="2">
        <v>270</v>
      </c>
      <c r="C166" s="24">
        <v>3.1585648148148147E-2</v>
      </c>
      <c r="D166" s="25" t="s">
        <v>259</v>
      </c>
      <c r="E166" s="19" t="s">
        <v>86</v>
      </c>
      <c r="F166" s="25" t="s">
        <v>87</v>
      </c>
      <c r="G166" s="25" t="s">
        <v>87</v>
      </c>
      <c r="H166" s="25" t="s">
        <v>191</v>
      </c>
      <c r="I166" s="25">
        <v>166</v>
      </c>
      <c r="J166" s="25" t="s">
        <v>187</v>
      </c>
      <c r="K166" s="25">
        <v>151</v>
      </c>
    </row>
    <row r="167" spans="1:11">
      <c r="A167" s="2">
        <v>160</v>
      </c>
      <c r="B167" s="2">
        <v>170</v>
      </c>
      <c r="C167" s="24">
        <v>3.1631944444444442E-2</v>
      </c>
      <c r="D167" s="25" t="s">
        <v>260</v>
      </c>
      <c r="E167" s="19" t="s">
        <v>184</v>
      </c>
      <c r="F167" s="25" t="s">
        <v>185</v>
      </c>
      <c r="G167" s="25" t="s">
        <v>185</v>
      </c>
      <c r="H167" s="25" t="s">
        <v>111</v>
      </c>
      <c r="I167" s="25">
        <v>165</v>
      </c>
      <c r="J167" s="25" t="s">
        <v>112</v>
      </c>
      <c r="K167" s="25">
        <v>152</v>
      </c>
    </row>
    <row r="168" spans="1:11">
      <c r="A168" s="2">
        <v>161</v>
      </c>
      <c r="B168" s="2">
        <v>206</v>
      </c>
      <c r="C168" s="24">
        <v>3.1643518518518522E-2</v>
      </c>
      <c r="D168" s="25" t="s">
        <v>261</v>
      </c>
      <c r="E168" s="19" t="s">
        <v>189</v>
      </c>
      <c r="F168" s="25" t="s">
        <v>190</v>
      </c>
      <c r="G168" s="25" t="s">
        <v>190</v>
      </c>
      <c r="H168" s="25" t="s">
        <v>108</v>
      </c>
      <c r="I168" s="25">
        <v>184</v>
      </c>
      <c r="J168" s="25" t="s">
        <v>148</v>
      </c>
      <c r="K168" s="25">
        <v>153</v>
      </c>
    </row>
    <row r="169" spans="1:11">
      <c r="A169" s="2">
        <v>162</v>
      </c>
      <c r="B169" s="2">
        <v>403</v>
      </c>
      <c r="C169" s="24">
        <v>3.1689814814814816E-2</v>
      </c>
      <c r="D169" s="25" t="s">
        <v>262</v>
      </c>
      <c r="E169" s="19" t="s">
        <v>94</v>
      </c>
      <c r="F169" s="25" t="s">
        <v>95</v>
      </c>
      <c r="G169" s="25" t="s">
        <v>95</v>
      </c>
      <c r="H169" s="25" t="s">
        <v>80</v>
      </c>
      <c r="I169" s="25">
        <v>164</v>
      </c>
      <c r="J169" s="25" t="s">
        <v>81</v>
      </c>
      <c r="K169" s="25">
        <v>154</v>
      </c>
    </row>
    <row r="170" spans="1:11">
      <c r="A170" s="2">
        <v>163</v>
      </c>
      <c r="B170" s="2">
        <v>349</v>
      </c>
      <c r="C170" s="24">
        <v>3.1747685185185184E-2</v>
      </c>
      <c r="D170" s="25" t="s">
        <v>263</v>
      </c>
      <c r="E170" s="19" t="s">
        <v>36</v>
      </c>
      <c r="F170" s="25" t="s">
        <v>37</v>
      </c>
      <c r="G170" s="25" t="s">
        <v>37</v>
      </c>
      <c r="H170" s="25" t="s">
        <v>43</v>
      </c>
      <c r="I170" s="25">
        <v>183</v>
      </c>
      <c r="J170" s="25" t="s">
        <v>97</v>
      </c>
      <c r="K170" s="25">
        <v>155</v>
      </c>
    </row>
    <row r="171" spans="1:11">
      <c r="A171" s="2">
        <v>164</v>
      </c>
      <c r="B171" s="2">
        <v>305</v>
      </c>
      <c r="C171" s="24">
        <v>3.1759259259259258E-2</v>
      </c>
      <c r="D171" s="25" t="s">
        <v>264</v>
      </c>
      <c r="E171" s="19" t="s">
        <v>30</v>
      </c>
      <c r="F171" s="25" t="s">
        <v>31</v>
      </c>
      <c r="G171" s="25" t="s">
        <v>31</v>
      </c>
      <c r="H171" s="25" t="s">
        <v>43</v>
      </c>
      <c r="I171" s="25">
        <v>182</v>
      </c>
      <c r="J171" s="25" t="s">
        <v>97</v>
      </c>
      <c r="K171" s="25">
        <v>156</v>
      </c>
    </row>
    <row r="172" spans="1:11">
      <c r="A172" s="2">
        <v>165</v>
      </c>
      <c r="B172" s="2">
        <v>862</v>
      </c>
      <c r="C172" s="24">
        <v>3.1898148148148148E-2</v>
      </c>
      <c r="D172" s="25" t="s">
        <v>265</v>
      </c>
      <c r="E172" s="19" t="s">
        <v>63</v>
      </c>
      <c r="F172" s="25" t="s">
        <v>64</v>
      </c>
      <c r="G172" s="25" t="s">
        <v>64</v>
      </c>
      <c r="H172" s="25" t="s">
        <v>71</v>
      </c>
      <c r="I172" s="25">
        <v>181</v>
      </c>
      <c r="J172" s="25" t="s">
        <v>97</v>
      </c>
      <c r="K172" s="25">
        <v>157</v>
      </c>
    </row>
    <row r="173" spans="1:11">
      <c r="A173" s="2">
        <v>166</v>
      </c>
      <c r="B173" s="2">
        <v>893</v>
      </c>
      <c r="C173" s="24">
        <v>3.1909722222222221E-2</v>
      </c>
      <c r="D173" s="25" t="s">
        <v>266</v>
      </c>
      <c r="E173" s="19" t="s">
        <v>18</v>
      </c>
      <c r="F173" s="25" t="s">
        <v>19</v>
      </c>
      <c r="G173" s="25" t="s">
        <v>19</v>
      </c>
      <c r="H173" s="25" t="s">
        <v>80</v>
      </c>
      <c r="I173" s="25">
        <v>163</v>
      </c>
      <c r="J173" s="25" t="s">
        <v>129</v>
      </c>
      <c r="K173" s="25">
        <v>158</v>
      </c>
    </row>
    <row r="174" spans="1:11">
      <c r="A174" s="2">
        <v>167</v>
      </c>
      <c r="B174" s="2">
        <v>609</v>
      </c>
      <c r="C174" s="24">
        <v>3.1956018518518516E-2</v>
      </c>
      <c r="D174" s="25" t="s">
        <v>267</v>
      </c>
      <c r="E174" s="19" t="s">
        <v>63</v>
      </c>
      <c r="F174" s="25" t="s">
        <v>64</v>
      </c>
      <c r="G174" s="25" t="s">
        <v>64</v>
      </c>
      <c r="H174" s="25" t="s">
        <v>43</v>
      </c>
      <c r="I174" s="25">
        <v>180</v>
      </c>
      <c r="J174" s="25" t="s">
        <v>150</v>
      </c>
      <c r="K174" s="25">
        <v>159</v>
      </c>
    </row>
    <row r="175" spans="1:11">
      <c r="A175" s="2">
        <v>168</v>
      </c>
      <c r="B175" s="2">
        <v>522</v>
      </c>
      <c r="C175" s="24">
        <v>3.1990740740740743E-2</v>
      </c>
      <c r="D175" s="25" t="s">
        <v>268</v>
      </c>
      <c r="E175" s="19" t="s">
        <v>27</v>
      </c>
      <c r="F175" s="25" t="s">
        <v>28</v>
      </c>
      <c r="G175" s="25" t="s">
        <v>28</v>
      </c>
      <c r="H175" s="25" t="s">
        <v>108</v>
      </c>
      <c r="I175" s="25">
        <v>179</v>
      </c>
      <c r="J175" s="25" t="s">
        <v>159</v>
      </c>
      <c r="K175" s="25">
        <v>160</v>
      </c>
    </row>
    <row r="176" spans="1:11">
      <c r="A176" s="2">
        <v>169</v>
      </c>
      <c r="B176" s="2">
        <v>254</v>
      </c>
      <c r="C176" s="24">
        <v>3.2025462962962964E-2</v>
      </c>
      <c r="D176" s="25" t="s">
        <v>269</v>
      </c>
      <c r="E176" s="19" t="s">
        <v>83</v>
      </c>
      <c r="F176" s="25" t="s">
        <v>84</v>
      </c>
      <c r="G176" s="25" t="s">
        <v>84</v>
      </c>
      <c r="H176" s="25" t="s">
        <v>80</v>
      </c>
      <c r="I176" s="25">
        <v>162</v>
      </c>
      <c r="J176" s="25" t="s">
        <v>129</v>
      </c>
      <c r="K176" s="25">
        <v>161</v>
      </c>
    </row>
    <row r="177" spans="1:11">
      <c r="A177" s="2">
        <v>170</v>
      </c>
      <c r="B177" s="2">
        <v>520</v>
      </c>
      <c r="C177" s="24">
        <v>3.2048611111111111E-2</v>
      </c>
      <c r="D177" s="25" t="s">
        <v>270</v>
      </c>
      <c r="E177" s="19" t="s">
        <v>27</v>
      </c>
      <c r="F177" s="25" t="s">
        <v>28</v>
      </c>
      <c r="G177" s="25" t="s">
        <v>28</v>
      </c>
      <c r="H177" s="25" t="s">
        <v>43</v>
      </c>
      <c r="I177" s="25">
        <v>178</v>
      </c>
      <c r="J177" s="25" t="s">
        <v>163</v>
      </c>
      <c r="K177" s="25">
        <v>162</v>
      </c>
    </row>
    <row r="178" spans="1:11">
      <c r="A178" s="2">
        <v>171</v>
      </c>
      <c r="B178" s="2">
        <v>264</v>
      </c>
      <c r="C178" s="24">
        <v>3.2048611111111111E-2</v>
      </c>
      <c r="D178" s="25" t="s">
        <v>271</v>
      </c>
      <c r="E178" s="19" t="s">
        <v>86</v>
      </c>
      <c r="F178" s="25" t="s">
        <v>87</v>
      </c>
      <c r="G178" s="25" t="s">
        <v>87</v>
      </c>
      <c r="H178" s="25" t="s">
        <v>140</v>
      </c>
      <c r="I178" s="25">
        <v>161</v>
      </c>
      <c r="J178" s="25" t="s">
        <v>141</v>
      </c>
      <c r="K178" s="25">
        <v>163</v>
      </c>
    </row>
    <row r="179" spans="1:11">
      <c r="A179" s="2">
        <v>172</v>
      </c>
      <c r="B179" s="2">
        <v>262</v>
      </c>
      <c r="C179" s="24">
        <v>3.2060185185185185E-2</v>
      </c>
      <c r="D179" s="25" t="s">
        <v>272</v>
      </c>
      <c r="E179" s="19" t="s">
        <v>86</v>
      </c>
      <c r="F179" s="25" t="s">
        <v>87</v>
      </c>
      <c r="G179" s="25" t="s">
        <v>87</v>
      </c>
      <c r="H179" s="25" t="s">
        <v>108</v>
      </c>
      <c r="I179" s="25">
        <v>177</v>
      </c>
      <c r="J179" s="25" t="s">
        <v>148</v>
      </c>
      <c r="K179" s="25">
        <v>164</v>
      </c>
    </row>
    <row r="180" spans="1:11">
      <c r="A180" s="2">
        <v>173</v>
      </c>
      <c r="B180" s="2">
        <v>871</v>
      </c>
      <c r="C180" s="24">
        <v>3.2071759259259258E-2</v>
      </c>
      <c r="D180" s="25" t="s">
        <v>273</v>
      </c>
      <c r="E180" s="19" t="s">
        <v>166</v>
      </c>
      <c r="F180" s="25" t="s">
        <v>167</v>
      </c>
      <c r="G180" s="25" t="s">
        <v>167</v>
      </c>
      <c r="H180" s="25" t="s">
        <v>108</v>
      </c>
      <c r="I180" s="25">
        <v>176</v>
      </c>
      <c r="J180" s="25" t="s">
        <v>148</v>
      </c>
      <c r="K180" s="25">
        <v>165</v>
      </c>
    </row>
    <row r="181" spans="1:11">
      <c r="A181" s="2">
        <v>174</v>
      </c>
      <c r="B181" s="2">
        <v>3</v>
      </c>
      <c r="C181" s="24">
        <v>3.2094907407407412E-2</v>
      </c>
      <c r="D181" s="25" t="s">
        <v>274</v>
      </c>
      <c r="E181" s="19" t="s">
        <v>66</v>
      </c>
      <c r="F181" s="25" t="s">
        <v>67</v>
      </c>
      <c r="G181" s="25" t="s">
        <v>67</v>
      </c>
      <c r="H181" s="25" t="s">
        <v>20</v>
      </c>
      <c r="I181" s="25">
        <v>175</v>
      </c>
      <c r="J181" s="25" t="s">
        <v>70</v>
      </c>
      <c r="K181" s="25" t="s">
        <v>70</v>
      </c>
    </row>
    <row r="182" spans="1:11">
      <c r="A182" s="2">
        <v>175</v>
      </c>
      <c r="B182" s="2">
        <v>155</v>
      </c>
      <c r="C182" s="24">
        <v>3.2106481481481479E-2</v>
      </c>
      <c r="D182" s="25" t="s">
        <v>275</v>
      </c>
      <c r="E182" s="19" t="s">
        <v>48</v>
      </c>
      <c r="F182" s="25" t="s">
        <v>49</v>
      </c>
      <c r="G182" s="25" t="s">
        <v>42</v>
      </c>
      <c r="H182" s="25" t="s">
        <v>43</v>
      </c>
      <c r="I182" s="25">
        <v>174</v>
      </c>
      <c r="J182" s="25" t="s">
        <v>224</v>
      </c>
      <c r="K182" s="25">
        <v>166</v>
      </c>
    </row>
    <row r="183" spans="1:11">
      <c r="A183" s="2">
        <v>176</v>
      </c>
      <c r="B183" s="2">
        <v>519</v>
      </c>
      <c r="C183" s="24">
        <v>3.2141203703703707E-2</v>
      </c>
      <c r="D183" s="25" t="s">
        <v>276</v>
      </c>
      <c r="E183" s="19" t="s">
        <v>27</v>
      </c>
      <c r="F183" s="25" t="s">
        <v>28</v>
      </c>
      <c r="G183" s="25" t="s">
        <v>28</v>
      </c>
      <c r="H183" s="25" t="s">
        <v>140</v>
      </c>
      <c r="I183" s="25">
        <v>160</v>
      </c>
      <c r="J183" s="25" t="s">
        <v>141</v>
      </c>
      <c r="K183" s="25">
        <v>167</v>
      </c>
    </row>
    <row r="184" spans="1:11">
      <c r="A184" s="2">
        <v>177</v>
      </c>
      <c r="B184" s="2">
        <v>480</v>
      </c>
      <c r="C184" s="24">
        <v>3.2152777777777773E-2</v>
      </c>
      <c r="D184" s="25" t="s">
        <v>277</v>
      </c>
      <c r="E184" s="19" t="s">
        <v>40</v>
      </c>
      <c r="F184" s="25" t="s">
        <v>41</v>
      </c>
      <c r="G184" s="25" t="s">
        <v>42</v>
      </c>
      <c r="H184" s="25" t="s">
        <v>43</v>
      </c>
      <c r="I184" s="25">
        <v>173</v>
      </c>
      <c r="J184" s="25" t="s">
        <v>239</v>
      </c>
      <c r="K184" s="25">
        <v>168</v>
      </c>
    </row>
    <row r="185" spans="1:11">
      <c r="A185" s="2">
        <v>178</v>
      </c>
      <c r="B185" s="2">
        <v>445</v>
      </c>
      <c r="C185" s="24">
        <v>3.2222222222222222E-2</v>
      </c>
      <c r="D185" s="25" t="s">
        <v>278</v>
      </c>
      <c r="E185" s="19" t="s">
        <v>18</v>
      </c>
      <c r="F185" s="25" t="s">
        <v>19</v>
      </c>
      <c r="G185" s="25" t="s">
        <v>19</v>
      </c>
      <c r="H185" s="25" t="s">
        <v>191</v>
      </c>
      <c r="I185" s="25">
        <v>159</v>
      </c>
      <c r="J185" s="25" t="s">
        <v>187</v>
      </c>
      <c r="K185" s="25">
        <v>169</v>
      </c>
    </row>
    <row r="186" spans="1:11">
      <c r="A186" s="2">
        <v>179</v>
      </c>
      <c r="B186" s="2">
        <v>117</v>
      </c>
      <c r="C186" s="24">
        <v>3.2349537037037038E-2</v>
      </c>
      <c r="D186" s="25" t="s">
        <v>279</v>
      </c>
      <c r="E186" s="19" t="s">
        <v>166</v>
      </c>
      <c r="F186" s="25" t="s">
        <v>167</v>
      </c>
      <c r="G186" s="25" t="s">
        <v>167</v>
      </c>
      <c r="H186" s="25" t="s">
        <v>73</v>
      </c>
      <c r="I186" s="25">
        <v>172</v>
      </c>
      <c r="J186" s="25" t="s">
        <v>21</v>
      </c>
      <c r="K186" s="25">
        <v>170</v>
      </c>
    </row>
    <row r="187" spans="1:11">
      <c r="A187" s="2">
        <v>180</v>
      </c>
      <c r="B187" s="2">
        <v>537</v>
      </c>
      <c r="C187" s="24">
        <v>3.243055555555556E-2</v>
      </c>
      <c r="D187" s="25" t="s">
        <v>280</v>
      </c>
      <c r="E187" s="19" t="s">
        <v>27</v>
      </c>
      <c r="F187" s="25" t="s">
        <v>28</v>
      </c>
      <c r="G187" s="25" t="s">
        <v>28</v>
      </c>
      <c r="H187" s="25" t="s">
        <v>242</v>
      </c>
      <c r="I187" s="25">
        <v>171</v>
      </c>
      <c r="J187" s="25" t="s">
        <v>224</v>
      </c>
      <c r="K187" s="25">
        <v>171</v>
      </c>
    </row>
    <row r="188" spans="1:11">
      <c r="A188" s="2">
        <v>181</v>
      </c>
      <c r="B188" s="2">
        <v>431</v>
      </c>
      <c r="C188" s="24">
        <v>3.24537037037037E-2</v>
      </c>
      <c r="D188" s="25" t="s">
        <v>281</v>
      </c>
      <c r="E188" s="19" t="s">
        <v>59</v>
      </c>
      <c r="F188" s="25" t="s">
        <v>60</v>
      </c>
      <c r="G188" s="25" t="s">
        <v>60</v>
      </c>
      <c r="H188" s="25" t="s">
        <v>186</v>
      </c>
      <c r="I188" s="25">
        <v>158</v>
      </c>
      <c r="J188" s="25" t="s">
        <v>187</v>
      </c>
      <c r="K188" s="25">
        <v>172</v>
      </c>
    </row>
    <row r="189" spans="1:11">
      <c r="A189" s="2">
        <v>182</v>
      </c>
      <c r="B189" s="2">
        <v>613</v>
      </c>
      <c r="C189" s="24">
        <v>3.246527777777778E-2</v>
      </c>
      <c r="D189" s="25" t="s">
        <v>282</v>
      </c>
      <c r="E189" s="19" t="s">
        <v>23</v>
      </c>
      <c r="F189" s="25" t="s">
        <v>24</v>
      </c>
      <c r="G189" s="25" t="s">
        <v>25</v>
      </c>
      <c r="H189" s="25" t="s">
        <v>197</v>
      </c>
      <c r="I189" s="25">
        <v>170</v>
      </c>
      <c r="J189" s="25" t="s">
        <v>148</v>
      </c>
      <c r="K189" s="25">
        <v>173</v>
      </c>
    </row>
    <row r="190" spans="1:11">
      <c r="A190" s="2">
        <v>183</v>
      </c>
      <c r="B190" s="2">
        <v>758</v>
      </c>
      <c r="C190" s="24">
        <v>3.2476851851851847E-2</v>
      </c>
      <c r="D190" s="25" t="s">
        <v>283</v>
      </c>
      <c r="E190" s="19" t="s">
        <v>40</v>
      </c>
      <c r="F190" s="25" t="s">
        <v>41</v>
      </c>
      <c r="G190" s="25" t="s">
        <v>42</v>
      </c>
      <c r="H190" s="25" t="s">
        <v>108</v>
      </c>
      <c r="I190" s="25">
        <v>169</v>
      </c>
      <c r="J190" s="25" t="s">
        <v>70</v>
      </c>
      <c r="K190" s="25" t="s">
        <v>70</v>
      </c>
    </row>
    <row r="191" spans="1:11">
      <c r="A191" s="2">
        <v>184</v>
      </c>
      <c r="B191" s="2">
        <v>596</v>
      </c>
      <c r="C191" s="24">
        <v>3.2627314814814817E-2</v>
      </c>
      <c r="D191" s="25" t="s">
        <v>284</v>
      </c>
      <c r="E191" s="19" t="s">
        <v>63</v>
      </c>
      <c r="F191" s="25" t="s">
        <v>64</v>
      </c>
      <c r="G191" s="25" t="s">
        <v>64</v>
      </c>
      <c r="H191" s="25" t="s">
        <v>73</v>
      </c>
      <c r="I191" s="25">
        <v>168</v>
      </c>
      <c r="J191" s="25" t="s">
        <v>152</v>
      </c>
      <c r="K191" s="25">
        <v>174</v>
      </c>
    </row>
    <row r="192" spans="1:11">
      <c r="A192" s="2">
        <v>185</v>
      </c>
      <c r="B192" s="2">
        <v>85</v>
      </c>
      <c r="C192" s="24">
        <v>3.2673611111111105E-2</v>
      </c>
      <c r="D192" s="25" t="s">
        <v>285</v>
      </c>
      <c r="E192" s="19" t="s">
        <v>55</v>
      </c>
      <c r="F192" s="25" t="s">
        <v>56</v>
      </c>
      <c r="G192" s="25" t="s">
        <v>25</v>
      </c>
      <c r="H192" s="25" t="s">
        <v>80</v>
      </c>
      <c r="I192" s="25">
        <v>157</v>
      </c>
      <c r="J192" s="25" t="s">
        <v>129</v>
      </c>
      <c r="K192" s="25">
        <v>175</v>
      </c>
    </row>
    <row r="193" spans="1:11">
      <c r="A193" s="2">
        <v>186</v>
      </c>
      <c r="B193" s="2">
        <v>371</v>
      </c>
      <c r="C193" s="24">
        <v>3.2743055555555553E-2</v>
      </c>
      <c r="D193" s="25" t="s">
        <v>286</v>
      </c>
      <c r="E193" s="19" t="s">
        <v>36</v>
      </c>
      <c r="F193" s="25" t="s">
        <v>37</v>
      </c>
      <c r="G193" s="25" t="s">
        <v>37</v>
      </c>
      <c r="H193" s="25" t="s">
        <v>132</v>
      </c>
      <c r="I193" s="25">
        <v>156</v>
      </c>
      <c r="J193" s="25" t="s">
        <v>250</v>
      </c>
      <c r="K193" s="25">
        <v>176</v>
      </c>
    </row>
    <row r="194" spans="1:11">
      <c r="A194" s="2">
        <v>187</v>
      </c>
      <c r="B194" s="2">
        <v>569</v>
      </c>
      <c r="C194" s="24">
        <v>3.2881944444444443E-2</v>
      </c>
      <c r="D194" s="25" t="s">
        <v>287</v>
      </c>
      <c r="E194" s="19" t="s">
        <v>27</v>
      </c>
      <c r="F194" s="25" t="s">
        <v>28</v>
      </c>
      <c r="G194" s="25" t="s">
        <v>28</v>
      </c>
      <c r="H194" s="25" t="s">
        <v>140</v>
      </c>
      <c r="I194" s="25">
        <v>155</v>
      </c>
      <c r="J194" s="25" t="s">
        <v>288</v>
      </c>
      <c r="K194" s="25">
        <v>177</v>
      </c>
    </row>
    <row r="195" spans="1:11">
      <c r="A195" s="2">
        <v>188</v>
      </c>
      <c r="B195" s="2">
        <v>23</v>
      </c>
      <c r="C195" s="24">
        <v>3.2881944444444443E-2</v>
      </c>
      <c r="D195" s="25" t="s">
        <v>289</v>
      </c>
      <c r="E195" s="19" t="s">
        <v>66</v>
      </c>
      <c r="F195" s="25" t="s">
        <v>67</v>
      </c>
      <c r="G195" s="25" t="s">
        <v>67</v>
      </c>
      <c r="H195" s="25" t="s">
        <v>111</v>
      </c>
      <c r="I195" s="25">
        <v>154</v>
      </c>
      <c r="J195" s="25" t="s">
        <v>112</v>
      </c>
      <c r="K195" s="25">
        <v>178</v>
      </c>
    </row>
    <row r="196" spans="1:11">
      <c r="A196" s="2">
        <v>189</v>
      </c>
      <c r="B196" s="2">
        <v>80</v>
      </c>
      <c r="C196" s="24">
        <v>3.2916666666666664E-2</v>
      </c>
      <c r="D196" s="25" t="s">
        <v>290</v>
      </c>
      <c r="E196" s="19" t="s">
        <v>55</v>
      </c>
      <c r="F196" s="25" t="s">
        <v>56</v>
      </c>
      <c r="G196" s="25" t="s">
        <v>25</v>
      </c>
      <c r="H196" s="25" t="s">
        <v>20</v>
      </c>
      <c r="I196" s="25">
        <v>167</v>
      </c>
      <c r="J196" s="25" t="s">
        <v>163</v>
      </c>
      <c r="K196" s="25">
        <v>179</v>
      </c>
    </row>
    <row r="197" spans="1:11">
      <c r="A197" s="2">
        <v>190</v>
      </c>
      <c r="B197" s="2">
        <v>489</v>
      </c>
      <c r="C197" s="24">
        <v>3.2939814814814811E-2</v>
      </c>
      <c r="D197" s="25" t="s">
        <v>291</v>
      </c>
      <c r="E197" s="19" t="s">
        <v>40</v>
      </c>
      <c r="F197" s="25" t="s">
        <v>41</v>
      </c>
      <c r="G197" s="25" t="s">
        <v>42</v>
      </c>
      <c r="H197" s="25" t="s">
        <v>108</v>
      </c>
      <c r="I197" s="25">
        <v>166</v>
      </c>
      <c r="J197" s="25" t="s">
        <v>70</v>
      </c>
      <c r="K197" s="25" t="s">
        <v>70</v>
      </c>
    </row>
    <row r="198" spans="1:11">
      <c r="A198" s="2">
        <v>191</v>
      </c>
      <c r="B198" s="2">
        <v>526</v>
      </c>
      <c r="C198" s="24">
        <v>3.2974537037037038E-2</v>
      </c>
      <c r="D198" s="25" t="s">
        <v>292</v>
      </c>
      <c r="E198" s="19" t="s">
        <v>27</v>
      </c>
      <c r="F198" s="25" t="s">
        <v>28</v>
      </c>
      <c r="G198" s="25" t="s">
        <v>28</v>
      </c>
      <c r="H198" s="25" t="s">
        <v>71</v>
      </c>
      <c r="I198" s="25">
        <v>165</v>
      </c>
      <c r="J198" s="25" t="s">
        <v>239</v>
      </c>
      <c r="K198" s="25">
        <v>180</v>
      </c>
    </row>
    <row r="199" spans="1:11">
      <c r="A199" s="2">
        <v>192</v>
      </c>
      <c r="B199" s="2">
        <v>367</v>
      </c>
      <c r="C199" s="24">
        <v>3.3113425925925928E-2</v>
      </c>
      <c r="D199" s="25" t="s">
        <v>293</v>
      </c>
      <c r="E199" s="19" t="s">
        <v>36</v>
      </c>
      <c r="F199" s="25" t="s">
        <v>37</v>
      </c>
      <c r="G199" s="25" t="s">
        <v>37</v>
      </c>
      <c r="H199" s="25" t="s">
        <v>197</v>
      </c>
      <c r="I199" s="25">
        <v>164</v>
      </c>
      <c r="J199" s="25" t="s">
        <v>150</v>
      </c>
      <c r="K199" s="25">
        <v>181</v>
      </c>
    </row>
    <row r="200" spans="1:11">
      <c r="A200" s="2">
        <v>193</v>
      </c>
      <c r="B200" s="2">
        <v>610</v>
      </c>
      <c r="C200" s="24">
        <v>3.3194444444444443E-2</v>
      </c>
      <c r="D200" s="25" t="s">
        <v>294</v>
      </c>
      <c r="E200" s="19" t="s">
        <v>63</v>
      </c>
      <c r="F200" s="25" t="s">
        <v>64</v>
      </c>
      <c r="G200" s="25" t="s">
        <v>64</v>
      </c>
      <c r="H200" s="25" t="s">
        <v>80</v>
      </c>
      <c r="I200" s="25">
        <v>153</v>
      </c>
      <c r="J200" s="25" t="s">
        <v>250</v>
      </c>
      <c r="K200" s="25">
        <v>182</v>
      </c>
    </row>
    <row r="201" spans="1:11">
      <c r="A201" s="2">
        <v>194</v>
      </c>
      <c r="B201" s="2">
        <v>592</v>
      </c>
      <c r="C201" s="24">
        <v>3.3194444444444443E-2</v>
      </c>
      <c r="D201" s="25" t="s">
        <v>295</v>
      </c>
      <c r="E201" s="19" t="s">
        <v>63</v>
      </c>
      <c r="F201" s="25" t="s">
        <v>64</v>
      </c>
      <c r="G201" s="25" t="s">
        <v>64</v>
      </c>
      <c r="H201" s="25" t="s">
        <v>80</v>
      </c>
      <c r="I201" s="25">
        <v>152</v>
      </c>
      <c r="J201" s="25" t="s">
        <v>296</v>
      </c>
      <c r="K201" s="25">
        <v>183</v>
      </c>
    </row>
    <row r="202" spans="1:11">
      <c r="A202" s="2">
        <v>195</v>
      </c>
      <c r="B202" s="2">
        <v>126</v>
      </c>
      <c r="C202" s="24">
        <v>3.3321759259259259E-2</v>
      </c>
      <c r="D202" s="25" t="s">
        <v>297</v>
      </c>
      <c r="E202" s="19" t="s">
        <v>48</v>
      </c>
      <c r="F202" s="25" t="s">
        <v>49</v>
      </c>
      <c r="G202" s="25" t="s">
        <v>42</v>
      </c>
      <c r="H202" s="25" t="s">
        <v>71</v>
      </c>
      <c r="I202" s="25">
        <v>163</v>
      </c>
      <c r="J202" s="25" t="s">
        <v>70</v>
      </c>
      <c r="K202" s="25" t="s">
        <v>70</v>
      </c>
    </row>
    <row r="203" spans="1:11">
      <c r="A203" s="2">
        <v>196</v>
      </c>
      <c r="B203" s="2">
        <v>235</v>
      </c>
      <c r="C203" s="24">
        <v>3.335648148148148E-2</v>
      </c>
      <c r="D203" s="25" t="s">
        <v>298</v>
      </c>
      <c r="E203" s="19" t="s">
        <v>83</v>
      </c>
      <c r="F203" s="25" t="s">
        <v>84</v>
      </c>
      <c r="G203" s="25" t="s">
        <v>84</v>
      </c>
      <c r="H203" s="25" t="s">
        <v>140</v>
      </c>
      <c r="I203" s="25">
        <v>151</v>
      </c>
      <c r="J203" s="25" t="s">
        <v>141</v>
      </c>
      <c r="K203" s="25">
        <v>184</v>
      </c>
    </row>
    <row r="204" spans="1:11">
      <c r="A204" s="2">
        <v>197</v>
      </c>
      <c r="B204" s="2">
        <v>296</v>
      </c>
      <c r="C204" s="24">
        <v>3.3379629629629634E-2</v>
      </c>
      <c r="D204" s="25" t="s">
        <v>299</v>
      </c>
      <c r="E204" s="19" t="s">
        <v>86</v>
      </c>
      <c r="F204" s="25" t="s">
        <v>87</v>
      </c>
      <c r="G204" s="25" t="s">
        <v>87</v>
      </c>
      <c r="H204" s="25" t="s">
        <v>43</v>
      </c>
      <c r="I204" s="25">
        <v>162</v>
      </c>
      <c r="J204" s="25" t="s">
        <v>57</v>
      </c>
      <c r="K204" s="25">
        <v>185</v>
      </c>
    </row>
    <row r="205" spans="1:11">
      <c r="A205" s="2">
        <v>198</v>
      </c>
      <c r="B205" s="2">
        <v>511</v>
      </c>
      <c r="C205" s="24">
        <v>3.3402777777777774E-2</v>
      </c>
      <c r="D205" s="25" t="s">
        <v>300</v>
      </c>
      <c r="E205" s="19" t="s">
        <v>27</v>
      </c>
      <c r="F205" s="25" t="s">
        <v>28</v>
      </c>
      <c r="G205" s="25" t="s">
        <v>28</v>
      </c>
      <c r="H205" s="25" t="s">
        <v>197</v>
      </c>
      <c r="I205" s="25">
        <v>161</v>
      </c>
      <c r="J205" s="25" t="s">
        <v>70</v>
      </c>
      <c r="K205" s="25" t="s">
        <v>70</v>
      </c>
    </row>
    <row r="206" spans="1:11">
      <c r="A206" s="2">
        <v>199</v>
      </c>
      <c r="B206" s="2">
        <v>859</v>
      </c>
      <c r="C206" s="24">
        <v>3.3460648148148149E-2</v>
      </c>
      <c r="D206" s="25" t="s">
        <v>301</v>
      </c>
      <c r="E206" s="19" t="s">
        <v>51</v>
      </c>
      <c r="F206" s="25" t="s">
        <v>52</v>
      </c>
      <c r="G206" s="25" t="s">
        <v>53</v>
      </c>
      <c r="H206" s="25" t="s">
        <v>43</v>
      </c>
      <c r="I206" s="25">
        <v>160</v>
      </c>
      <c r="J206" s="25" t="s">
        <v>74</v>
      </c>
      <c r="K206" s="25">
        <v>186</v>
      </c>
    </row>
    <row r="207" spans="1:11">
      <c r="A207" s="2">
        <v>200</v>
      </c>
      <c r="B207" s="2">
        <v>342</v>
      </c>
      <c r="C207" s="24">
        <v>3.3518518518518517E-2</v>
      </c>
      <c r="D207" s="25" t="s">
        <v>302</v>
      </c>
      <c r="E207" s="19" t="s">
        <v>36</v>
      </c>
      <c r="F207" s="25" t="s">
        <v>37</v>
      </c>
      <c r="G207" s="25" t="s">
        <v>37</v>
      </c>
      <c r="H207" s="25" t="s">
        <v>186</v>
      </c>
      <c r="I207" s="25">
        <v>150</v>
      </c>
      <c r="J207" s="25" t="s">
        <v>187</v>
      </c>
      <c r="K207" s="25">
        <v>187</v>
      </c>
    </row>
    <row r="208" spans="1:11">
      <c r="A208" s="2">
        <v>201</v>
      </c>
      <c r="B208" s="2">
        <v>475</v>
      </c>
      <c r="C208" s="24">
        <v>3.3553240740740745E-2</v>
      </c>
      <c r="D208" s="25" t="s">
        <v>303</v>
      </c>
      <c r="E208" s="19" t="s">
        <v>40</v>
      </c>
      <c r="F208" s="25" t="s">
        <v>41</v>
      </c>
      <c r="G208" s="25" t="s">
        <v>42</v>
      </c>
      <c r="H208" s="25" t="s">
        <v>108</v>
      </c>
      <c r="I208" s="25">
        <v>159</v>
      </c>
      <c r="J208" s="25" t="s">
        <v>70</v>
      </c>
      <c r="K208" s="25" t="s">
        <v>70</v>
      </c>
    </row>
    <row r="209" spans="1:11">
      <c r="A209" s="2">
        <v>202</v>
      </c>
      <c r="B209" s="2">
        <v>207</v>
      </c>
      <c r="C209" s="24">
        <v>3.3599537037037039E-2</v>
      </c>
      <c r="D209" s="25" t="s">
        <v>304</v>
      </c>
      <c r="E209" s="19" t="s">
        <v>189</v>
      </c>
      <c r="F209" s="25" t="s">
        <v>190</v>
      </c>
      <c r="G209" s="25" t="s">
        <v>190</v>
      </c>
      <c r="H209" s="25" t="s">
        <v>140</v>
      </c>
      <c r="I209" s="25">
        <v>149</v>
      </c>
      <c r="J209" s="25" t="s">
        <v>288</v>
      </c>
      <c r="K209" s="25">
        <v>188</v>
      </c>
    </row>
    <row r="210" spans="1:11">
      <c r="A210" s="2">
        <v>203</v>
      </c>
      <c r="B210" s="2">
        <v>488</v>
      </c>
      <c r="C210" s="24">
        <v>3.3726851851851855E-2</v>
      </c>
      <c r="D210" s="25" t="s">
        <v>305</v>
      </c>
      <c r="E210" s="19" t="s">
        <v>40</v>
      </c>
      <c r="F210" s="25" t="s">
        <v>41</v>
      </c>
      <c r="G210" s="25" t="s">
        <v>42</v>
      </c>
      <c r="H210" s="25" t="s">
        <v>33</v>
      </c>
      <c r="I210" s="25">
        <v>158</v>
      </c>
      <c r="J210" s="25" t="s">
        <v>70</v>
      </c>
      <c r="K210" s="25" t="s">
        <v>70</v>
      </c>
    </row>
    <row r="211" spans="1:11">
      <c r="A211" s="2">
        <v>204</v>
      </c>
      <c r="B211" s="2">
        <v>193</v>
      </c>
      <c r="C211" s="24">
        <v>3.3854166666666664E-2</v>
      </c>
      <c r="D211" s="25" t="s">
        <v>306</v>
      </c>
      <c r="E211" s="19" t="s">
        <v>184</v>
      </c>
      <c r="F211" s="25" t="s">
        <v>185</v>
      </c>
      <c r="G211" s="25" t="s">
        <v>185</v>
      </c>
      <c r="H211" s="25" t="s">
        <v>108</v>
      </c>
      <c r="I211" s="25">
        <v>157</v>
      </c>
      <c r="J211" s="25" t="s">
        <v>109</v>
      </c>
      <c r="K211" s="25">
        <v>189</v>
      </c>
    </row>
    <row r="212" spans="1:11">
      <c r="A212" s="2">
        <v>205</v>
      </c>
      <c r="B212" s="2">
        <v>457</v>
      </c>
      <c r="C212" s="24">
        <v>3.4027777777777775E-2</v>
      </c>
      <c r="D212" s="25" t="s">
        <v>307</v>
      </c>
      <c r="E212" s="19" t="s">
        <v>18</v>
      </c>
      <c r="F212" s="25" t="s">
        <v>19</v>
      </c>
      <c r="G212" s="25" t="s">
        <v>19</v>
      </c>
      <c r="H212" s="25" t="s">
        <v>111</v>
      </c>
      <c r="I212" s="25">
        <v>148</v>
      </c>
      <c r="J212" s="25" t="s">
        <v>112</v>
      </c>
      <c r="K212" s="25">
        <v>190</v>
      </c>
    </row>
    <row r="213" spans="1:11">
      <c r="A213" s="2">
        <v>206</v>
      </c>
      <c r="B213" s="2">
        <v>447</v>
      </c>
      <c r="C213" s="24">
        <v>3.4062500000000002E-2</v>
      </c>
      <c r="D213" s="25" t="s">
        <v>308</v>
      </c>
      <c r="E213" s="19" t="s">
        <v>18</v>
      </c>
      <c r="F213" s="25" t="s">
        <v>19</v>
      </c>
      <c r="G213" s="25" t="s">
        <v>19</v>
      </c>
      <c r="H213" s="25" t="s">
        <v>108</v>
      </c>
      <c r="I213" s="25">
        <v>156</v>
      </c>
      <c r="J213" s="25" t="s">
        <v>148</v>
      </c>
      <c r="K213" s="25">
        <v>191</v>
      </c>
    </row>
    <row r="214" spans="1:11">
      <c r="A214" s="2">
        <v>207</v>
      </c>
      <c r="B214" s="2">
        <v>465</v>
      </c>
      <c r="C214" s="24">
        <v>3.408564814814815E-2</v>
      </c>
      <c r="D214" s="25" t="s">
        <v>309</v>
      </c>
      <c r="E214" s="19" t="s">
        <v>18</v>
      </c>
      <c r="F214" s="25" t="s">
        <v>19</v>
      </c>
      <c r="G214" s="25" t="s">
        <v>19</v>
      </c>
      <c r="H214" s="25" t="s">
        <v>191</v>
      </c>
      <c r="I214" s="25">
        <v>147</v>
      </c>
      <c r="J214" s="25" t="s">
        <v>310</v>
      </c>
      <c r="K214" s="25">
        <v>192</v>
      </c>
    </row>
    <row r="215" spans="1:11">
      <c r="A215" s="2">
        <v>208</v>
      </c>
      <c r="B215" s="2">
        <v>614</v>
      </c>
      <c r="C215" s="24">
        <v>3.4097222222222223E-2</v>
      </c>
      <c r="D215" s="25" t="s">
        <v>311</v>
      </c>
      <c r="E215" s="19" t="s">
        <v>23</v>
      </c>
      <c r="F215" s="25" t="s">
        <v>24</v>
      </c>
      <c r="G215" s="25" t="s">
        <v>25</v>
      </c>
      <c r="H215" s="25" t="s">
        <v>108</v>
      </c>
      <c r="I215" s="25">
        <v>155</v>
      </c>
      <c r="J215" s="25" t="s">
        <v>150</v>
      </c>
      <c r="K215" s="25">
        <v>193</v>
      </c>
    </row>
    <row r="216" spans="1:11">
      <c r="A216" s="2">
        <v>209</v>
      </c>
      <c r="B216" s="2">
        <v>7</v>
      </c>
      <c r="C216" s="24">
        <v>3.412037037037037E-2</v>
      </c>
      <c r="D216" s="25" t="s">
        <v>312</v>
      </c>
      <c r="E216" s="19" t="s">
        <v>66</v>
      </c>
      <c r="F216" s="25" t="s">
        <v>67</v>
      </c>
      <c r="G216" s="25" t="s">
        <v>67</v>
      </c>
      <c r="H216" s="25" t="s">
        <v>186</v>
      </c>
      <c r="I216" s="25">
        <v>146</v>
      </c>
      <c r="J216" s="25" t="s">
        <v>187</v>
      </c>
      <c r="K216" s="25">
        <v>194</v>
      </c>
    </row>
    <row r="217" spans="1:11">
      <c r="A217" s="2">
        <v>210</v>
      </c>
      <c r="B217" s="2">
        <v>902</v>
      </c>
      <c r="C217" s="24">
        <v>3.4155092592592591E-2</v>
      </c>
      <c r="D217" s="25" t="s">
        <v>313</v>
      </c>
      <c r="E217" s="19" t="s">
        <v>136</v>
      </c>
      <c r="F217" s="25" t="s">
        <v>70</v>
      </c>
      <c r="G217" s="25" t="s">
        <v>70</v>
      </c>
      <c r="H217" s="25" t="s">
        <v>80</v>
      </c>
      <c r="I217" s="25" t="s">
        <v>70</v>
      </c>
      <c r="J217" s="25" t="s">
        <v>70</v>
      </c>
      <c r="K217" s="25" t="s">
        <v>70</v>
      </c>
    </row>
    <row r="218" spans="1:11">
      <c r="A218" s="2">
        <v>211</v>
      </c>
      <c r="B218" s="2">
        <v>344</v>
      </c>
      <c r="C218" s="24">
        <v>3.4247685185185187E-2</v>
      </c>
      <c r="D218" s="25" t="s">
        <v>314</v>
      </c>
      <c r="E218" s="19" t="s">
        <v>36</v>
      </c>
      <c r="F218" s="25" t="s">
        <v>37</v>
      </c>
      <c r="G218" s="25" t="s">
        <v>37</v>
      </c>
      <c r="H218" s="25" t="s">
        <v>71</v>
      </c>
      <c r="I218" s="25">
        <v>154</v>
      </c>
      <c r="J218" s="25" t="s">
        <v>224</v>
      </c>
      <c r="K218" s="25">
        <v>195</v>
      </c>
    </row>
    <row r="219" spans="1:11">
      <c r="A219" s="2">
        <v>212</v>
      </c>
      <c r="B219" s="2">
        <v>103</v>
      </c>
      <c r="C219" s="24">
        <v>3.4282407407407407E-2</v>
      </c>
      <c r="D219" s="25" t="s">
        <v>315</v>
      </c>
      <c r="E219" s="19" t="s">
        <v>166</v>
      </c>
      <c r="F219" s="25" t="s">
        <v>167</v>
      </c>
      <c r="G219" s="25" t="s">
        <v>167</v>
      </c>
      <c r="H219" s="25" t="s">
        <v>111</v>
      </c>
      <c r="I219" s="25">
        <v>145</v>
      </c>
      <c r="J219" s="25" t="s">
        <v>112</v>
      </c>
      <c r="K219" s="25">
        <v>196</v>
      </c>
    </row>
    <row r="220" spans="1:11">
      <c r="A220" s="2">
        <v>213</v>
      </c>
      <c r="B220" s="2">
        <v>199</v>
      </c>
      <c r="C220" s="24">
        <v>3.4293981481481481E-2</v>
      </c>
      <c r="D220" s="25" t="s">
        <v>316</v>
      </c>
      <c r="E220" s="19" t="s">
        <v>189</v>
      </c>
      <c r="F220" s="25" t="s">
        <v>190</v>
      </c>
      <c r="G220" s="25" t="s">
        <v>190</v>
      </c>
      <c r="H220" s="25" t="s">
        <v>186</v>
      </c>
      <c r="I220" s="25">
        <v>144</v>
      </c>
      <c r="J220" s="25" t="s">
        <v>310</v>
      </c>
      <c r="K220" s="25">
        <v>197</v>
      </c>
    </row>
    <row r="221" spans="1:11">
      <c r="A221" s="2">
        <v>214</v>
      </c>
      <c r="B221" s="2">
        <v>623</v>
      </c>
      <c r="C221" s="24">
        <v>3.4328703703703702E-2</v>
      </c>
      <c r="D221" s="25" t="s">
        <v>317</v>
      </c>
      <c r="E221" s="19" t="s">
        <v>318</v>
      </c>
      <c r="F221" s="25" t="s">
        <v>319</v>
      </c>
      <c r="G221" s="25" t="s">
        <v>25</v>
      </c>
      <c r="H221" s="25" t="s">
        <v>43</v>
      </c>
      <c r="I221" s="25">
        <v>153</v>
      </c>
      <c r="J221" s="25" t="s">
        <v>224</v>
      </c>
      <c r="K221" s="25">
        <v>198</v>
      </c>
    </row>
    <row r="222" spans="1:11">
      <c r="A222" s="2">
        <v>215</v>
      </c>
      <c r="B222" s="2">
        <v>393</v>
      </c>
      <c r="C222" s="24">
        <v>3.4421296296296297E-2</v>
      </c>
      <c r="D222" s="25" t="s">
        <v>320</v>
      </c>
      <c r="E222" s="19" t="s">
        <v>94</v>
      </c>
      <c r="F222" s="25" t="s">
        <v>95</v>
      </c>
      <c r="G222" s="25" t="s">
        <v>95</v>
      </c>
      <c r="H222" s="25" t="s">
        <v>80</v>
      </c>
      <c r="I222" s="25">
        <v>143</v>
      </c>
      <c r="J222" s="25" t="s">
        <v>129</v>
      </c>
      <c r="K222" s="25">
        <v>199</v>
      </c>
    </row>
    <row r="223" spans="1:11">
      <c r="A223" s="2">
        <v>216</v>
      </c>
      <c r="B223" s="2">
        <v>173</v>
      </c>
      <c r="C223" s="24">
        <v>3.4502314814814812E-2</v>
      </c>
      <c r="D223" s="25" t="s">
        <v>321</v>
      </c>
      <c r="E223" s="19" t="s">
        <v>184</v>
      </c>
      <c r="F223" s="25" t="s">
        <v>185</v>
      </c>
      <c r="G223" s="25" t="s">
        <v>185</v>
      </c>
      <c r="H223" s="25" t="s">
        <v>108</v>
      </c>
      <c r="I223" s="25">
        <v>152</v>
      </c>
      <c r="J223" s="25" t="s">
        <v>148</v>
      </c>
      <c r="K223" s="25">
        <v>200</v>
      </c>
    </row>
    <row r="224" spans="1:11">
      <c r="A224" s="2">
        <v>217</v>
      </c>
      <c r="B224" s="2">
        <v>243</v>
      </c>
      <c r="C224" s="24">
        <v>3.4513888888888893E-2</v>
      </c>
      <c r="D224" s="25" t="s">
        <v>322</v>
      </c>
      <c r="E224" s="19" t="s">
        <v>83</v>
      </c>
      <c r="F224" s="25" t="s">
        <v>84</v>
      </c>
      <c r="G224" s="25" t="s">
        <v>84</v>
      </c>
      <c r="H224" s="25" t="s">
        <v>111</v>
      </c>
      <c r="I224" s="25">
        <v>142</v>
      </c>
      <c r="J224" s="25" t="s">
        <v>112</v>
      </c>
      <c r="K224" s="25">
        <v>201</v>
      </c>
    </row>
    <row r="225" spans="1:11">
      <c r="A225" s="2">
        <v>218</v>
      </c>
      <c r="B225" s="2">
        <v>440</v>
      </c>
      <c r="C225" s="24">
        <v>3.4629629629629628E-2</v>
      </c>
      <c r="D225" s="25" t="s">
        <v>323</v>
      </c>
      <c r="E225" s="19" t="s">
        <v>18</v>
      </c>
      <c r="F225" s="25" t="s">
        <v>19</v>
      </c>
      <c r="G225" s="25" t="s">
        <v>19</v>
      </c>
      <c r="H225" s="25" t="s">
        <v>108</v>
      </c>
      <c r="I225" s="25">
        <v>151</v>
      </c>
      <c r="J225" s="25" t="s">
        <v>150</v>
      </c>
      <c r="K225" s="25">
        <v>202</v>
      </c>
    </row>
    <row r="226" spans="1:11">
      <c r="A226" s="2">
        <v>219</v>
      </c>
      <c r="B226" s="2">
        <v>59</v>
      </c>
      <c r="C226" s="24">
        <v>3.4664351851851849E-2</v>
      </c>
      <c r="D226" s="25" t="s">
        <v>324</v>
      </c>
      <c r="E226" s="19" t="s">
        <v>66</v>
      </c>
      <c r="F226" s="25" t="s">
        <v>67</v>
      </c>
      <c r="G226" s="25" t="s">
        <v>67</v>
      </c>
      <c r="H226" s="25" t="s">
        <v>73</v>
      </c>
      <c r="I226" s="25">
        <v>150</v>
      </c>
      <c r="J226" s="25" t="s">
        <v>70</v>
      </c>
      <c r="K226" s="25" t="s">
        <v>70</v>
      </c>
    </row>
    <row r="227" spans="1:11">
      <c r="A227" s="2">
        <v>220</v>
      </c>
      <c r="B227" s="2">
        <v>439</v>
      </c>
      <c r="C227" s="24">
        <v>3.4722222222222224E-2</v>
      </c>
      <c r="D227" s="25" t="s">
        <v>325</v>
      </c>
      <c r="E227" s="19" t="s">
        <v>18</v>
      </c>
      <c r="F227" s="25" t="s">
        <v>19</v>
      </c>
      <c r="G227" s="25" t="s">
        <v>19</v>
      </c>
      <c r="H227" s="25" t="s">
        <v>197</v>
      </c>
      <c r="I227" s="25">
        <v>149</v>
      </c>
      <c r="J227" s="25" t="s">
        <v>34</v>
      </c>
      <c r="K227" s="25">
        <v>203</v>
      </c>
    </row>
    <row r="228" spans="1:11">
      <c r="A228" s="2">
        <v>221</v>
      </c>
      <c r="B228" s="2">
        <v>392</v>
      </c>
      <c r="C228" s="24">
        <v>3.4849537037037033E-2</v>
      </c>
      <c r="D228" s="25" t="s">
        <v>326</v>
      </c>
      <c r="E228" s="19" t="s">
        <v>51</v>
      </c>
      <c r="F228" s="25" t="s">
        <v>52</v>
      </c>
      <c r="G228" s="25" t="s">
        <v>53</v>
      </c>
      <c r="H228" s="25" t="s">
        <v>20</v>
      </c>
      <c r="I228" s="25">
        <v>148</v>
      </c>
      <c r="J228" s="25" t="s">
        <v>152</v>
      </c>
      <c r="K228" s="25">
        <v>204</v>
      </c>
    </row>
    <row r="229" spans="1:11">
      <c r="A229" s="2">
        <v>222</v>
      </c>
      <c r="B229" s="2">
        <v>5</v>
      </c>
      <c r="C229" s="24">
        <v>3.5081018518518518E-2</v>
      </c>
      <c r="D229" s="25" t="s">
        <v>327</v>
      </c>
      <c r="E229" s="19" t="s">
        <v>66</v>
      </c>
      <c r="F229" s="25" t="s">
        <v>67</v>
      </c>
      <c r="G229" s="25" t="s">
        <v>67</v>
      </c>
      <c r="H229" s="25" t="s">
        <v>33</v>
      </c>
      <c r="I229" s="25">
        <v>147</v>
      </c>
      <c r="J229" s="25" t="s">
        <v>70</v>
      </c>
      <c r="K229" s="25" t="s">
        <v>70</v>
      </c>
    </row>
    <row r="230" spans="1:11">
      <c r="A230" s="2">
        <v>223</v>
      </c>
      <c r="B230" s="2">
        <v>152</v>
      </c>
      <c r="C230" s="24">
        <v>3.5115740740740746E-2</v>
      </c>
      <c r="D230" s="25" t="s">
        <v>328</v>
      </c>
      <c r="E230" s="19" t="s">
        <v>48</v>
      </c>
      <c r="F230" s="25" t="s">
        <v>49</v>
      </c>
      <c r="G230" s="25" t="s">
        <v>42</v>
      </c>
      <c r="H230" s="25" t="s">
        <v>191</v>
      </c>
      <c r="I230" s="25">
        <v>141</v>
      </c>
      <c r="J230" s="25" t="s">
        <v>187</v>
      </c>
      <c r="K230" s="25">
        <v>205</v>
      </c>
    </row>
    <row r="231" spans="1:11">
      <c r="A231" s="2">
        <v>224</v>
      </c>
      <c r="B231" s="2">
        <v>332</v>
      </c>
      <c r="C231" s="24">
        <v>3.515046296296296E-2</v>
      </c>
      <c r="D231" s="25" t="s">
        <v>329</v>
      </c>
      <c r="E231" s="19" t="s">
        <v>36</v>
      </c>
      <c r="F231" s="25" t="s">
        <v>37</v>
      </c>
      <c r="G231" s="25" t="s">
        <v>37</v>
      </c>
      <c r="H231" s="25" t="s">
        <v>71</v>
      </c>
      <c r="I231" s="25">
        <v>146</v>
      </c>
      <c r="J231" s="25" t="s">
        <v>239</v>
      </c>
      <c r="K231" s="25">
        <v>206</v>
      </c>
    </row>
    <row r="232" spans="1:11">
      <c r="A232" s="2">
        <v>225</v>
      </c>
      <c r="B232" s="2">
        <v>891</v>
      </c>
      <c r="C232" s="24">
        <v>3.5219907407407408E-2</v>
      </c>
      <c r="D232" s="25" t="s">
        <v>330</v>
      </c>
      <c r="E232" s="19" t="s">
        <v>23</v>
      </c>
      <c r="F232" s="25" t="s">
        <v>24</v>
      </c>
      <c r="G232" s="25" t="s">
        <v>25</v>
      </c>
      <c r="H232" s="25" t="s">
        <v>108</v>
      </c>
      <c r="I232" s="25">
        <v>145</v>
      </c>
      <c r="J232" s="25" t="s">
        <v>239</v>
      </c>
      <c r="K232" s="25">
        <v>207</v>
      </c>
    </row>
    <row r="233" spans="1:11">
      <c r="A233" s="2">
        <v>226</v>
      </c>
      <c r="B233" s="2">
        <v>31</v>
      </c>
      <c r="C233" s="24">
        <v>3.532407407407407E-2</v>
      </c>
      <c r="D233" s="25" t="s">
        <v>331</v>
      </c>
      <c r="E233" s="19" t="s">
        <v>66</v>
      </c>
      <c r="F233" s="25" t="s">
        <v>67</v>
      </c>
      <c r="G233" s="25" t="s">
        <v>67</v>
      </c>
      <c r="H233" s="25" t="s">
        <v>186</v>
      </c>
      <c r="I233" s="25">
        <v>140</v>
      </c>
      <c r="J233" s="25" t="s">
        <v>310</v>
      </c>
      <c r="K233" s="25">
        <v>208</v>
      </c>
    </row>
    <row r="234" spans="1:11">
      <c r="A234" s="2">
        <v>227</v>
      </c>
      <c r="B234" s="2">
        <v>246</v>
      </c>
      <c r="C234" s="24">
        <v>3.5578703703703703E-2</v>
      </c>
      <c r="D234" s="25" t="s">
        <v>332</v>
      </c>
      <c r="E234" s="19" t="s">
        <v>83</v>
      </c>
      <c r="F234" s="25" t="s">
        <v>84</v>
      </c>
      <c r="G234" s="25" t="s">
        <v>84</v>
      </c>
      <c r="H234" s="25" t="s">
        <v>132</v>
      </c>
      <c r="I234" s="25">
        <v>139</v>
      </c>
      <c r="J234" s="25" t="s">
        <v>134</v>
      </c>
      <c r="K234" s="25">
        <v>209</v>
      </c>
    </row>
    <row r="235" spans="1:11">
      <c r="A235" s="2">
        <v>228</v>
      </c>
      <c r="B235" s="2">
        <v>873</v>
      </c>
      <c r="C235" s="24">
        <v>3.5590277777777776E-2</v>
      </c>
      <c r="D235" s="25" t="s">
        <v>333</v>
      </c>
      <c r="E235" s="19" t="s">
        <v>189</v>
      </c>
      <c r="F235" s="25" t="s">
        <v>190</v>
      </c>
      <c r="G235" s="25" t="s">
        <v>190</v>
      </c>
      <c r="H235" s="25" t="s">
        <v>108</v>
      </c>
      <c r="I235" s="25">
        <v>144</v>
      </c>
      <c r="J235" s="25" t="s">
        <v>44</v>
      </c>
      <c r="K235" s="25">
        <v>210</v>
      </c>
    </row>
    <row r="236" spans="1:11">
      <c r="A236" s="2">
        <v>229</v>
      </c>
      <c r="B236" s="2">
        <v>870</v>
      </c>
      <c r="C236" s="24">
        <v>3.5682870370370372E-2</v>
      </c>
      <c r="D236" s="25" t="s">
        <v>334</v>
      </c>
      <c r="E236" s="19" t="s">
        <v>40</v>
      </c>
      <c r="F236" s="25" t="s">
        <v>41</v>
      </c>
      <c r="G236" s="25" t="s">
        <v>42</v>
      </c>
      <c r="H236" s="25" t="s">
        <v>191</v>
      </c>
      <c r="I236" s="25">
        <v>138</v>
      </c>
      <c r="J236" s="25" t="s">
        <v>310</v>
      </c>
      <c r="K236" s="25">
        <v>211</v>
      </c>
    </row>
    <row r="237" spans="1:11">
      <c r="A237" s="2">
        <v>230</v>
      </c>
      <c r="B237" s="2">
        <v>879</v>
      </c>
      <c r="C237" s="24">
        <v>3.5694444444444445E-2</v>
      </c>
      <c r="D237" s="25" t="s">
        <v>335</v>
      </c>
      <c r="E237" s="19" t="s">
        <v>40</v>
      </c>
      <c r="F237" s="25" t="s">
        <v>41</v>
      </c>
      <c r="G237" s="25" t="s">
        <v>42</v>
      </c>
      <c r="H237" s="25" t="s">
        <v>108</v>
      </c>
      <c r="I237" s="25">
        <v>143</v>
      </c>
      <c r="J237" s="25" t="s">
        <v>70</v>
      </c>
      <c r="K237" s="25" t="s">
        <v>70</v>
      </c>
    </row>
    <row r="238" spans="1:11">
      <c r="A238" s="2">
        <v>231</v>
      </c>
      <c r="B238" s="2">
        <v>868</v>
      </c>
      <c r="C238" s="24">
        <v>3.5717592592592592E-2</v>
      </c>
      <c r="D238" s="25" t="s">
        <v>336</v>
      </c>
      <c r="E238" s="19" t="s">
        <v>40</v>
      </c>
      <c r="F238" s="25" t="s">
        <v>41</v>
      </c>
      <c r="G238" s="25" t="s">
        <v>42</v>
      </c>
      <c r="H238" s="25" t="s">
        <v>186</v>
      </c>
      <c r="I238" s="25">
        <v>137</v>
      </c>
      <c r="J238" s="25" t="s">
        <v>81</v>
      </c>
      <c r="K238" s="25">
        <v>212</v>
      </c>
    </row>
    <row r="239" spans="1:11">
      <c r="A239" s="2">
        <v>232</v>
      </c>
      <c r="B239" s="2">
        <v>499</v>
      </c>
      <c r="C239" s="24">
        <v>3.5752314814814813E-2</v>
      </c>
      <c r="D239" s="25" t="s">
        <v>337</v>
      </c>
      <c r="E239" s="19" t="s">
        <v>27</v>
      </c>
      <c r="F239" s="25" t="s">
        <v>28</v>
      </c>
      <c r="G239" s="25" t="s">
        <v>28</v>
      </c>
      <c r="H239" s="25" t="s">
        <v>186</v>
      </c>
      <c r="I239" s="25">
        <v>136</v>
      </c>
      <c r="J239" s="25" t="s">
        <v>310</v>
      </c>
      <c r="K239" s="25">
        <v>213</v>
      </c>
    </row>
    <row r="240" spans="1:11">
      <c r="A240" s="2">
        <v>233</v>
      </c>
      <c r="B240" s="2">
        <v>501</v>
      </c>
      <c r="C240" s="24">
        <v>3.6041666666666666E-2</v>
      </c>
      <c r="D240" s="25" t="s">
        <v>338</v>
      </c>
      <c r="E240" s="19" t="s">
        <v>27</v>
      </c>
      <c r="F240" s="25" t="s">
        <v>28</v>
      </c>
      <c r="G240" s="25" t="s">
        <v>28</v>
      </c>
      <c r="H240" s="25" t="s">
        <v>339</v>
      </c>
      <c r="I240" s="25">
        <v>135</v>
      </c>
      <c r="J240" s="25" t="s">
        <v>112</v>
      </c>
      <c r="K240" s="25">
        <v>214</v>
      </c>
    </row>
    <row r="241" spans="1:11">
      <c r="A241" s="2">
        <v>234</v>
      </c>
      <c r="B241" s="2">
        <v>861</v>
      </c>
      <c r="C241" s="24">
        <v>3.6099537037037034E-2</v>
      </c>
      <c r="D241" s="25" t="s">
        <v>340</v>
      </c>
      <c r="E241" s="19" t="s">
        <v>341</v>
      </c>
      <c r="F241" s="25" t="s">
        <v>70</v>
      </c>
      <c r="G241" s="25" t="s">
        <v>70</v>
      </c>
      <c r="H241" s="25" t="s">
        <v>71</v>
      </c>
      <c r="I241" s="25" t="s">
        <v>70</v>
      </c>
      <c r="J241" s="25" t="s">
        <v>70</v>
      </c>
      <c r="K241" s="25" t="s">
        <v>70</v>
      </c>
    </row>
    <row r="242" spans="1:11">
      <c r="A242" s="2">
        <v>235</v>
      </c>
      <c r="B242" s="2">
        <v>353</v>
      </c>
      <c r="C242" s="24">
        <v>3.6099537037037034E-2</v>
      </c>
      <c r="D242" s="25" t="s">
        <v>342</v>
      </c>
      <c r="E242" s="19" t="s">
        <v>36</v>
      </c>
      <c r="F242" s="25" t="s">
        <v>37</v>
      </c>
      <c r="G242" s="25" t="s">
        <v>37</v>
      </c>
      <c r="H242" s="25" t="s">
        <v>140</v>
      </c>
      <c r="I242" s="25">
        <v>134</v>
      </c>
      <c r="J242" s="25" t="s">
        <v>141</v>
      </c>
      <c r="K242" s="25">
        <v>215</v>
      </c>
    </row>
    <row r="243" spans="1:11">
      <c r="A243" s="2">
        <v>236</v>
      </c>
      <c r="B243" s="2">
        <v>876</v>
      </c>
      <c r="C243" s="24">
        <v>3.6180555555555556E-2</v>
      </c>
      <c r="D243" s="25" t="s">
        <v>343</v>
      </c>
      <c r="E243" s="19" t="s">
        <v>63</v>
      </c>
      <c r="F243" s="25" t="s">
        <v>64</v>
      </c>
      <c r="G243" s="25" t="s">
        <v>64</v>
      </c>
      <c r="H243" s="25" t="s">
        <v>71</v>
      </c>
      <c r="I243" s="25">
        <v>142</v>
      </c>
      <c r="J243" s="25" t="s">
        <v>159</v>
      </c>
      <c r="K243" s="25">
        <v>216</v>
      </c>
    </row>
    <row r="244" spans="1:11">
      <c r="A244" s="2">
        <v>237</v>
      </c>
      <c r="B244" s="2">
        <v>177</v>
      </c>
      <c r="C244" s="24">
        <v>3.6400462962962961E-2</v>
      </c>
      <c r="D244" s="25" t="s">
        <v>344</v>
      </c>
      <c r="E244" s="19" t="s">
        <v>184</v>
      </c>
      <c r="F244" s="25" t="s">
        <v>185</v>
      </c>
      <c r="G244" s="25" t="s">
        <v>185</v>
      </c>
      <c r="H244" s="25" t="s">
        <v>80</v>
      </c>
      <c r="I244" s="25">
        <v>133</v>
      </c>
      <c r="J244" s="25" t="s">
        <v>81</v>
      </c>
      <c r="K244" s="25">
        <v>217</v>
      </c>
    </row>
    <row r="245" spans="1:11">
      <c r="A245" s="2">
        <v>238</v>
      </c>
      <c r="B245" s="2">
        <v>178</v>
      </c>
      <c r="C245" s="24">
        <v>3.6400462962962961E-2</v>
      </c>
      <c r="D245" s="25" t="s">
        <v>345</v>
      </c>
      <c r="E245" s="19" t="s">
        <v>184</v>
      </c>
      <c r="F245" s="25" t="s">
        <v>185</v>
      </c>
      <c r="G245" s="25" t="s">
        <v>185</v>
      </c>
      <c r="H245" s="25" t="s">
        <v>33</v>
      </c>
      <c r="I245" s="25">
        <v>141</v>
      </c>
      <c r="J245" s="25" t="s">
        <v>34</v>
      </c>
      <c r="K245" s="25">
        <v>218</v>
      </c>
    </row>
    <row r="246" spans="1:11">
      <c r="A246" s="2">
        <v>239</v>
      </c>
      <c r="B246" s="2">
        <v>406</v>
      </c>
      <c r="C246" s="24">
        <v>3.664351851851852E-2</v>
      </c>
      <c r="D246" s="25" t="s">
        <v>346</v>
      </c>
      <c r="E246" s="19" t="s">
        <v>94</v>
      </c>
      <c r="F246" s="25" t="s">
        <v>95</v>
      </c>
      <c r="G246" s="25" t="s">
        <v>95</v>
      </c>
      <c r="H246" s="25" t="s">
        <v>132</v>
      </c>
      <c r="I246" s="25">
        <v>132</v>
      </c>
      <c r="J246" s="25" t="s">
        <v>134</v>
      </c>
      <c r="K246" s="25">
        <v>219</v>
      </c>
    </row>
    <row r="247" spans="1:11">
      <c r="A247" s="2">
        <v>240</v>
      </c>
      <c r="B247" s="2">
        <v>493</v>
      </c>
      <c r="C247" s="24">
        <v>3.6736111111111108E-2</v>
      </c>
      <c r="D247" s="25" t="s">
        <v>347</v>
      </c>
      <c r="E247" s="19" t="s">
        <v>40</v>
      </c>
      <c r="F247" s="25" t="s">
        <v>41</v>
      </c>
      <c r="G247" s="25" t="s">
        <v>42</v>
      </c>
      <c r="H247" s="25" t="s">
        <v>132</v>
      </c>
      <c r="I247" s="25">
        <v>131</v>
      </c>
      <c r="J247" s="25" t="s">
        <v>129</v>
      </c>
      <c r="K247" s="25">
        <v>220</v>
      </c>
    </row>
    <row r="248" spans="1:11">
      <c r="A248" s="2">
        <v>241</v>
      </c>
      <c r="B248" s="2">
        <v>491</v>
      </c>
      <c r="C248" s="24">
        <v>3.6747685185185182E-2</v>
      </c>
      <c r="D248" s="25" t="s">
        <v>348</v>
      </c>
      <c r="E248" s="19" t="s">
        <v>40</v>
      </c>
      <c r="F248" s="25" t="s">
        <v>41</v>
      </c>
      <c r="G248" s="25" t="s">
        <v>42</v>
      </c>
      <c r="H248" s="25" t="s">
        <v>111</v>
      </c>
      <c r="I248" s="25">
        <v>130</v>
      </c>
      <c r="J248" s="25" t="s">
        <v>250</v>
      </c>
      <c r="K248" s="25">
        <v>221</v>
      </c>
    </row>
    <row r="249" spans="1:11">
      <c r="A249" s="2">
        <v>242</v>
      </c>
      <c r="B249" s="2">
        <v>329</v>
      </c>
      <c r="C249" s="24">
        <v>3.6770833333333336E-2</v>
      </c>
      <c r="D249" s="25" t="s">
        <v>349</v>
      </c>
      <c r="E249" s="19" t="s">
        <v>30</v>
      </c>
      <c r="F249" s="25" t="s">
        <v>31</v>
      </c>
      <c r="G249" s="25" t="s">
        <v>31</v>
      </c>
      <c r="H249" s="25" t="s">
        <v>108</v>
      </c>
      <c r="I249" s="25">
        <v>140</v>
      </c>
      <c r="J249" s="25" t="s">
        <v>109</v>
      </c>
      <c r="K249" s="25">
        <v>222</v>
      </c>
    </row>
    <row r="250" spans="1:11">
      <c r="A250" s="2">
        <v>243</v>
      </c>
      <c r="B250" s="2">
        <v>593</v>
      </c>
      <c r="C250" s="24">
        <v>3.6805555555555557E-2</v>
      </c>
      <c r="D250" s="25" t="s">
        <v>350</v>
      </c>
      <c r="E250" s="19" t="s">
        <v>63</v>
      </c>
      <c r="F250" s="25" t="s">
        <v>64</v>
      </c>
      <c r="G250" s="25" t="s">
        <v>64</v>
      </c>
      <c r="H250" s="25" t="s">
        <v>80</v>
      </c>
      <c r="I250" s="25">
        <v>129</v>
      </c>
      <c r="J250" s="25" t="s">
        <v>351</v>
      </c>
      <c r="K250" s="25">
        <v>223</v>
      </c>
    </row>
    <row r="251" spans="1:11">
      <c r="A251" s="2">
        <v>244</v>
      </c>
      <c r="B251" s="2">
        <v>709</v>
      </c>
      <c r="C251" s="24">
        <v>3.6932870370370366E-2</v>
      </c>
      <c r="D251" s="25" t="s">
        <v>352</v>
      </c>
      <c r="E251" s="19" t="s">
        <v>86</v>
      </c>
      <c r="F251" s="25" t="s">
        <v>87</v>
      </c>
      <c r="G251" s="25" t="s">
        <v>87</v>
      </c>
      <c r="H251" s="25" t="s">
        <v>186</v>
      </c>
      <c r="I251" s="25">
        <v>128</v>
      </c>
      <c r="J251" s="25" t="s">
        <v>310</v>
      </c>
      <c r="K251" s="25">
        <v>224</v>
      </c>
    </row>
    <row r="252" spans="1:11">
      <c r="A252" s="2">
        <v>245</v>
      </c>
      <c r="B252" s="2">
        <v>885</v>
      </c>
      <c r="C252" s="24">
        <v>3.7175925925925925E-2</v>
      </c>
      <c r="D252" s="25" t="s">
        <v>353</v>
      </c>
      <c r="E252" s="19" t="s">
        <v>51</v>
      </c>
      <c r="F252" s="25" t="s">
        <v>52</v>
      </c>
      <c r="G252" s="25" t="s">
        <v>53</v>
      </c>
      <c r="H252" s="25" t="s">
        <v>73</v>
      </c>
      <c r="I252" s="25">
        <v>139</v>
      </c>
      <c r="J252" s="25" t="s">
        <v>159</v>
      </c>
      <c r="K252" s="25">
        <v>225</v>
      </c>
    </row>
    <row r="253" spans="1:11">
      <c r="A253" s="2">
        <v>246</v>
      </c>
      <c r="B253" s="2">
        <v>366</v>
      </c>
      <c r="C253" s="24">
        <v>3.7303240740740741E-2</v>
      </c>
      <c r="D253" s="25" t="s">
        <v>354</v>
      </c>
      <c r="E253" s="19" t="s">
        <v>36</v>
      </c>
      <c r="F253" s="25" t="s">
        <v>37</v>
      </c>
      <c r="G253" s="25" t="s">
        <v>37</v>
      </c>
      <c r="H253" s="25" t="s">
        <v>197</v>
      </c>
      <c r="I253" s="25">
        <v>138</v>
      </c>
      <c r="J253" s="25" t="s">
        <v>70</v>
      </c>
      <c r="K253" s="25" t="s">
        <v>70</v>
      </c>
    </row>
    <row r="254" spans="1:11">
      <c r="A254" s="2">
        <v>247</v>
      </c>
      <c r="B254" s="2">
        <v>620</v>
      </c>
      <c r="C254" s="24">
        <v>3.7465277777777778E-2</v>
      </c>
      <c r="D254" s="25" t="s">
        <v>355</v>
      </c>
      <c r="E254" s="19" t="s">
        <v>23</v>
      </c>
      <c r="F254" s="25" t="s">
        <v>24</v>
      </c>
      <c r="G254" s="25" t="s">
        <v>25</v>
      </c>
      <c r="H254" s="25" t="s">
        <v>111</v>
      </c>
      <c r="I254" s="25">
        <v>127</v>
      </c>
      <c r="J254" s="25" t="s">
        <v>112</v>
      </c>
      <c r="K254" s="25">
        <v>226</v>
      </c>
    </row>
    <row r="255" spans="1:11">
      <c r="A255" s="2">
        <v>248</v>
      </c>
      <c r="B255" s="2">
        <v>504</v>
      </c>
      <c r="C255" s="24">
        <v>3.7592592592592594E-2</v>
      </c>
      <c r="D255" s="25" t="s">
        <v>356</v>
      </c>
      <c r="E255" s="19" t="s">
        <v>27</v>
      </c>
      <c r="F255" s="25" t="s">
        <v>28</v>
      </c>
      <c r="G255" s="25" t="s">
        <v>28</v>
      </c>
      <c r="H255" s="25" t="s">
        <v>140</v>
      </c>
      <c r="I255" s="25">
        <v>126</v>
      </c>
      <c r="J255" s="25" t="s">
        <v>134</v>
      </c>
      <c r="K255" s="25">
        <v>227</v>
      </c>
    </row>
    <row r="256" spans="1:11">
      <c r="A256" s="2">
        <v>249</v>
      </c>
      <c r="B256" s="2">
        <v>294</v>
      </c>
      <c r="C256" s="24">
        <v>3.7627314814814815E-2</v>
      </c>
      <c r="D256" s="25" t="s">
        <v>357</v>
      </c>
      <c r="E256" s="19" t="s">
        <v>86</v>
      </c>
      <c r="F256" s="25" t="s">
        <v>87</v>
      </c>
      <c r="G256" s="25" t="s">
        <v>87</v>
      </c>
      <c r="H256" s="25" t="s">
        <v>242</v>
      </c>
      <c r="I256" s="25">
        <v>137</v>
      </c>
      <c r="J256" s="25" t="s">
        <v>116</v>
      </c>
      <c r="K256" s="25">
        <v>228</v>
      </c>
    </row>
    <row r="257" spans="1:11">
      <c r="A257" s="2">
        <v>250</v>
      </c>
      <c r="B257" s="2">
        <v>4</v>
      </c>
      <c r="C257" s="24">
        <v>3.7696759259259256E-2</v>
      </c>
      <c r="D257" s="25" t="s">
        <v>358</v>
      </c>
      <c r="E257" s="19" t="s">
        <v>66</v>
      </c>
      <c r="F257" s="25" t="s">
        <v>67</v>
      </c>
      <c r="G257" s="25" t="s">
        <v>67</v>
      </c>
      <c r="H257" s="25" t="s">
        <v>339</v>
      </c>
      <c r="I257" s="25">
        <v>125</v>
      </c>
      <c r="J257" s="25" t="s">
        <v>141</v>
      </c>
      <c r="K257" s="25">
        <v>229</v>
      </c>
    </row>
    <row r="258" spans="1:11">
      <c r="A258" s="2">
        <v>251</v>
      </c>
      <c r="B258" s="2">
        <v>483</v>
      </c>
      <c r="C258" s="24">
        <v>3.7696759259259256E-2</v>
      </c>
      <c r="D258" s="25" t="s">
        <v>359</v>
      </c>
      <c r="E258" s="19" t="s">
        <v>40</v>
      </c>
      <c r="F258" s="25" t="s">
        <v>41</v>
      </c>
      <c r="G258" s="25" t="s">
        <v>42</v>
      </c>
      <c r="H258" s="25" t="s">
        <v>132</v>
      </c>
      <c r="I258" s="25">
        <v>124</v>
      </c>
      <c r="J258" s="25" t="s">
        <v>296</v>
      </c>
      <c r="K258" s="25">
        <v>230</v>
      </c>
    </row>
    <row r="259" spans="1:11">
      <c r="A259" s="2">
        <v>252</v>
      </c>
      <c r="B259" s="2">
        <v>456</v>
      </c>
      <c r="C259" s="24">
        <v>3.770833333333333E-2</v>
      </c>
      <c r="D259" s="25" t="s">
        <v>360</v>
      </c>
      <c r="E259" s="19" t="s">
        <v>18</v>
      </c>
      <c r="F259" s="25" t="s">
        <v>19</v>
      </c>
      <c r="G259" s="25" t="s">
        <v>19</v>
      </c>
      <c r="H259" s="25" t="s">
        <v>361</v>
      </c>
      <c r="I259" s="25">
        <v>123</v>
      </c>
      <c r="J259" s="25" t="s">
        <v>141</v>
      </c>
      <c r="K259" s="25">
        <v>231</v>
      </c>
    </row>
    <row r="260" spans="1:11">
      <c r="A260" s="2">
        <v>253</v>
      </c>
      <c r="B260" s="2">
        <v>481</v>
      </c>
      <c r="C260" s="24">
        <v>3.771990740740741E-2</v>
      </c>
      <c r="D260" s="25" t="s">
        <v>362</v>
      </c>
      <c r="E260" s="19" t="s">
        <v>40</v>
      </c>
      <c r="F260" s="25" t="s">
        <v>41</v>
      </c>
      <c r="G260" s="25" t="s">
        <v>42</v>
      </c>
      <c r="H260" s="25" t="s">
        <v>186</v>
      </c>
      <c r="I260" s="25">
        <v>122</v>
      </c>
      <c r="J260" s="25" t="s">
        <v>351</v>
      </c>
      <c r="K260" s="25">
        <v>232</v>
      </c>
    </row>
    <row r="261" spans="1:11">
      <c r="A261" s="2">
        <v>254</v>
      </c>
      <c r="B261" s="2">
        <v>497</v>
      </c>
      <c r="C261" s="24">
        <v>3.7731481481481484E-2</v>
      </c>
      <c r="D261" s="25" t="s">
        <v>363</v>
      </c>
      <c r="E261" s="19" t="s">
        <v>40</v>
      </c>
      <c r="F261" s="25" t="s">
        <v>41</v>
      </c>
      <c r="G261" s="25" t="s">
        <v>42</v>
      </c>
      <c r="H261" s="25" t="s">
        <v>140</v>
      </c>
      <c r="I261" s="25">
        <v>121</v>
      </c>
      <c r="J261" s="25" t="s">
        <v>288</v>
      </c>
      <c r="K261" s="25">
        <v>233</v>
      </c>
    </row>
    <row r="262" spans="1:11">
      <c r="A262" s="2">
        <v>255</v>
      </c>
      <c r="B262" s="2">
        <v>581</v>
      </c>
      <c r="C262" s="24">
        <v>3.7777777777777778E-2</v>
      </c>
      <c r="D262" s="25" t="s">
        <v>364</v>
      </c>
      <c r="E262" s="19" t="s">
        <v>63</v>
      </c>
      <c r="F262" s="25" t="s">
        <v>64</v>
      </c>
      <c r="G262" s="25" t="s">
        <v>64</v>
      </c>
      <c r="H262" s="25" t="s">
        <v>197</v>
      </c>
      <c r="I262" s="25">
        <v>136</v>
      </c>
      <c r="J262" s="25" t="s">
        <v>109</v>
      </c>
      <c r="K262" s="25">
        <v>234</v>
      </c>
    </row>
    <row r="263" spans="1:11">
      <c r="A263" s="2">
        <v>256</v>
      </c>
      <c r="B263" s="2">
        <v>280</v>
      </c>
      <c r="C263" s="24">
        <v>3.7824074074074072E-2</v>
      </c>
      <c r="D263" s="25" t="s">
        <v>365</v>
      </c>
      <c r="E263" s="19" t="s">
        <v>86</v>
      </c>
      <c r="F263" s="25" t="s">
        <v>87</v>
      </c>
      <c r="G263" s="25" t="s">
        <v>87</v>
      </c>
      <c r="H263" s="25" t="s">
        <v>108</v>
      </c>
      <c r="I263" s="25">
        <v>135</v>
      </c>
      <c r="J263" s="25" t="s">
        <v>152</v>
      </c>
      <c r="K263" s="25">
        <v>235</v>
      </c>
    </row>
    <row r="264" spans="1:11">
      <c r="A264" s="2">
        <v>257</v>
      </c>
      <c r="B264" s="2">
        <v>434</v>
      </c>
      <c r="C264" s="24">
        <v>3.784722222222222E-2</v>
      </c>
      <c r="D264" s="25" t="s">
        <v>366</v>
      </c>
      <c r="E264" s="19" t="s">
        <v>18</v>
      </c>
      <c r="F264" s="25" t="s">
        <v>19</v>
      </c>
      <c r="G264" s="25" t="s">
        <v>19</v>
      </c>
      <c r="H264" s="25" t="s">
        <v>339</v>
      </c>
      <c r="I264" s="25">
        <v>120</v>
      </c>
      <c r="J264" s="25" t="s">
        <v>288</v>
      </c>
      <c r="K264" s="25">
        <v>236</v>
      </c>
    </row>
    <row r="265" spans="1:11">
      <c r="A265" s="2">
        <v>258</v>
      </c>
      <c r="B265" s="2">
        <v>882</v>
      </c>
      <c r="C265" s="24">
        <v>3.7893518518518521E-2</v>
      </c>
      <c r="D265" s="25" t="s">
        <v>367</v>
      </c>
      <c r="E265" s="19" t="s">
        <v>94</v>
      </c>
      <c r="F265" s="25" t="s">
        <v>95</v>
      </c>
      <c r="G265" s="25" t="s">
        <v>95</v>
      </c>
      <c r="H265" s="25" t="s">
        <v>80</v>
      </c>
      <c r="I265" s="25">
        <v>119</v>
      </c>
      <c r="J265" s="25" t="s">
        <v>250</v>
      </c>
      <c r="K265" s="25">
        <v>237</v>
      </c>
    </row>
    <row r="266" spans="1:11">
      <c r="A266" s="2">
        <v>259</v>
      </c>
      <c r="B266" s="2">
        <v>340</v>
      </c>
      <c r="C266" s="24">
        <v>3.7893518518518521E-2</v>
      </c>
      <c r="D266" s="25" t="s">
        <v>368</v>
      </c>
      <c r="E266" s="19" t="s">
        <v>36</v>
      </c>
      <c r="F266" s="25" t="s">
        <v>37</v>
      </c>
      <c r="G266" s="25" t="s">
        <v>37</v>
      </c>
      <c r="H266" s="25" t="s">
        <v>20</v>
      </c>
      <c r="I266" s="25">
        <v>134</v>
      </c>
      <c r="J266" s="25" t="s">
        <v>70</v>
      </c>
      <c r="K266" s="25" t="s">
        <v>70</v>
      </c>
    </row>
    <row r="267" spans="1:11">
      <c r="A267" s="2">
        <v>260</v>
      </c>
      <c r="B267" s="2">
        <v>341</v>
      </c>
      <c r="C267" s="24">
        <v>3.7951388888888889E-2</v>
      </c>
      <c r="D267" s="25" t="s">
        <v>369</v>
      </c>
      <c r="E267" s="19" t="s">
        <v>36</v>
      </c>
      <c r="F267" s="25" t="s">
        <v>37</v>
      </c>
      <c r="G267" s="25" t="s">
        <v>37</v>
      </c>
      <c r="H267" s="25" t="s">
        <v>108</v>
      </c>
      <c r="I267" s="25">
        <v>133</v>
      </c>
      <c r="J267" s="25" t="s">
        <v>70</v>
      </c>
      <c r="K267" s="25" t="s">
        <v>70</v>
      </c>
    </row>
    <row r="268" spans="1:11">
      <c r="A268" s="2">
        <v>261</v>
      </c>
      <c r="B268" s="2">
        <v>878</v>
      </c>
      <c r="C268" s="24">
        <v>3.8101851851851852E-2</v>
      </c>
      <c r="D268" s="25" t="s">
        <v>370</v>
      </c>
      <c r="E268" s="19" t="s">
        <v>63</v>
      </c>
      <c r="F268" s="25" t="s">
        <v>64</v>
      </c>
      <c r="G268" s="25" t="s">
        <v>64</v>
      </c>
      <c r="H268" s="25" t="s">
        <v>43</v>
      </c>
      <c r="I268" s="25">
        <v>132</v>
      </c>
      <c r="J268" s="25" t="s">
        <v>163</v>
      </c>
      <c r="K268" s="25">
        <v>238</v>
      </c>
    </row>
    <row r="269" spans="1:11">
      <c r="A269" s="2">
        <v>262</v>
      </c>
      <c r="B269" s="2">
        <v>421</v>
      </c>
      <c r="C269" s="24">
        <v>3.8113425925925926E-2</v>
      </c>
      <c r="D269" s="25" t="s">
        <v>371</v>
      </c>
      <c r="E269" s="19" t="s">
        <v>94</v>
      </c>
      <c r="F269" s="25" t="s">
        <v>95</v>
      </c>
      <c r="G269" s="25" t="s">
        <v>95</v>
      </c>
      <c r="H269" s="25" t="s">
        <v>186</v>
      </c>
      <c r="I269" s="25">
        <v>118</v>
      </c>
      <c r="J269" s="25" t="s">
        <v>187</v>
      </c>
      <c r="K269" s="25">
        <v>239</v>
      </c>
    </row>
    <row r="270" spans="1:11">
      <c r="A270" s="2">
        <v>263</v>
      </c>
      <c r="B270" s="2">
        <v>518</v>
      </c>
      <c r="C270" s="24">
        <v>3.8159722222222227E-2</v>
      </c>
      <c r="D270" s="25" t="s">
        <v>372</v>
      </c>
      <c r="E270" s="19" t="s">
        <v>27</v>
      </c>
      <c r="F270" s="25" t="s">
        <v>28</v>
      </c>
      <c r="G270" s="25" t="s">
        <v>28</v>
      </c>
      <c r="H270" s="25" t="s">
        <v>191</v>
      </c>
      <c r="I270" s="25">
        <v>117</v>
      </c>
      <c r="J270" s="25" t="s">
        <v>129</v>
      </c>
      <c r="K270" s="25">
        <v>240</v>
      </c>
    </row>
    <row r="271" spans="1:11">
      <c r="A271" s="2">
        <v>264</v>
      </c>
      <c r="B271" s="2">
        <v>619</v>
      </c>
      <c r="C271" s="24">
        <v>3.8275462962962963E-2</v>
      </c>
      <c r="D271" s="25" t="s">
        <v>373</v>
      </c>
      <c r="E271" s="19" t="s">
        <v>318</v>
      </c>
      <c r="F271" s="25" t="s">
        <v>319</v>
      </c>
      <c r="G271" s="25" t="s">
        <v>25</v>
      </c>
      <c r="H271" s="25" t="s">
        <v>43</v>
      </c>
      <c r="I271" s="25">
        <v>131</v>
      </c>
      <c r="J271" s="25" t="s">
        <v>70</v>
      </c>
      <c r="K271" s="25" t="s">
        <v>70</v>
      </c>
    </row>
    <row r="272" spans="1:11">
      <c r="A272" s="2">
        <v>265</v>
      </c>
      <c r="B272" s="2">
        <v>276</v>
      </c>
      <c r="C272" s="24">
        <v>3.8356481481481484E-2</v>
      </c>
      <c r="D272" s="25" t="s">
        <v>374</v>
      </c>
      <c r="E272" s="19" t="s">
        <v>86</v>
      </c>
      <c r="F272" s="25" t="s">
        <v>87</v>
      </c>
      <c r="G272" s="25" t="s">
        <v>87</v>
      </c>
      <c r="H272" s="25" t="s">
        <v>43</v>
      </c>
      <c r="I272" s="25">
        <v>130</v>
      </c>
      <c r="J272" s="25" t="s">
        <v>159</v>
      </c>
      <c r="K272" s="25">
        <v>241</v>
      </c>
    </row>
    <row r="273" spans="1:11">
      <c r="A273" s="2">
        <v>266</v>
      </c>
      <c r="B273" s="2">
        <v>137</v>
      </c>
      <c r="C273" s="24">
        <v>3.8460648148148147E-2</v>
      </c>
      <c r="D273" s="25" t="s">
        <v>375</v>
      </c>
      <c r="E273" s="19" t="s">
        <v>48</v>
      </c>
      <c r="F273" s="25" t="s">
        <v>49</v>
      </c>
      <c r="G273" s="25" t="s">
        <v>42</v>
      </c>
      <c r="H273" s="25" t="s">
        <v>108</v>
      </c>
      <c r="I273" s="25">
        <v>129</v>
      </c>
      <c r="J273" s="25" t="s">
        <v>70</v>
      </c>
      <c r="K273" s="25" t="s">
        <v>70</v>
      </c>
    </row>
    <row r="274" spans="1:11">
      <c r="A274" s="2">
        <v>267</v>
      </c>
      <c r="B274" s="2">
        <v>626</v>
      </c>
      <c r="C274" s="24">
        <v>3.8483796296296294E-2</v>
      </c>
      <c r="D274" s="25" t="s">
        <v>376</v>
      </c>
      <c r="E274" s="19" t="s">
        <v>23</v>
      </c>
      <c r="F274" s="25" t="s">
        <v>24</v>
      </c>
      <c r="G274" s="25" t="s">
        <v>25</v>
      </c>
      <c r="H274" s="25" t="s">
        <v>132</v>
      </c>
      <c r="I274" s="25">
        <v>116</v>
      </c>
      <c r="J274" s="25" t="s">
        <v>134</v>
      </c>
      <c r="K274" s="25">
        <v>242</v>
      </c>
    </row>
    <row r="275" spans="1:11">
      <c r="A275" s="2">
        <v>268</v>
      </c>
      <c r="B275" s="2">
        <v>485</v>
      </c>
      <c r="C275" s="24">
        <v>3.8483796296296294E-2</v>
      </c>
      <c r="D275" s="25" t="s">
        <v>377</v>
      </c>
      <c r="E275" s="19" t="s">
        <v>40</v>
      </c>
      <c r="F275" s="25" t="s">
        <v>41</v>
      </c>
      <c r="G275" s="25" t="s">
        <v>42</v>
      </c>
      <c r="H275" s="25" t="s">
        <v>197</v>
      </c>
      <c r="I275" s="25">
        <v>128</v>
      </c>
      <c r="J275" s="25" t="s">
        <v>70</v>
      </c>
      <c r="K275" s="25" t="s">
        <v>70</v>
      </c>
    </row>
    <row r="276" spans="1:11">
      <c r="A276" s="2">
        <v>269</v>
      </c>
      <c r="B276" s="2">
        <v>896</v>
      </c>
      <c r="C276" s="24">
        <v>3.8518518518518521E-2</v>
      </c>
      <c r="D276" s="25" t="s">
        <v>378</v>
      </c>
      <c r="E276" s="19" t="s">
        <v>63</v>
      </c>
      <c r="F276" s="25" t="s">
        <v>64</v>
      </c>
      <c r="G276" s="25" t="s">
        <v>64</v>
      </c>
      <c r="H276" s="25" t="s">
        <v>140</v>
      </c>
      <c r="I276" s="25">
        <v>115</v>
      </c>
      <c r="J276" s="25" t="s">
        <v>141</v>
      </c>
      <c r="K276" s="25">
        <v>243</v>
      </c>
    </row>
    <row r="277" spans="1:11">
      <c r="A277" s="2">
        <v>270</v>
      </c>
      <c r="B277" s="2">
        <v>49</v>
      </c>
      <c r="C277" s="24">
        <v>3.8564814814814816E-2</v>
      </c>
      <c r="D277" s="25" t="s">
        <v>379</v>
      </c>
      <c r="E277" s="19" t="s">
        <v>66</v>
      </c>
      <c r="F277" s="25" t="s">
        <v>67</v>
      </c>
      <c r="G277" s="25" t="s">
        <v>67</v>
      </c>
      <c r="H277" s="25" t="s">
        <v>186</v>
      </c>
      <c r="I277" s="25">
        <v>114</v>
      </c>
      <c r="J277" s="25" t="s">
        <v>134</v>
      </c>
      <c r="K277" s="25">
        <v>244</v>
      </c>
    </row>
    <row r="278" spans="1:11">
      <c r="A278" s="2">
        <v>271</v>
      </c>
      <c r="B278" s="2">
        <v>107</v>
      </c>
      <c r="C278" s="24">
        <v>3.8969907407407404E-2</v>
      </c>
      <c r="D278" s="25" t="s">
        <v>380</v>
      </c>
      <c r="E278" s="19" t="s">
        <v>166</v>
      </c>
      <c r="F278" s="25" t="s">
        <v>167</v>
      </c>
      <c r="G278" s="25" t="s">
        <v>167</v>
      </c>
      <c r="H278" s="25" t="s">
        <v>191</v>
      </c>
      <c r="I278" s="25">
        <v>113</v>
      </c>
      <c r="J278" s="25" t="s">
        <v>187</v>
      </c>
      <c r="K278" s="25">
        <v>245</v>
      </c>
    </row>
    <row r="279" spans="1:11">
      <c r="A279" s="2">
        <v>272</v>
      </c>
      <c r="B279" s="2">
        <v>133</v>
      </c>
      <c r="C279" s="24">
        <v>3.8993055555555552E-2</v>
      </c>
      <c r="D279" s="25" t="s">
        <v>381</v>
      </c>
      <c r="E279" s="19" t="s">
        <v>48</v>
      </c>
      <c r="F279" s="25" t="s">
        <v>49</v>
      </c>
      <c r="G279" s="25" t="s">
        <v>42</v>
      </c>
      <c r="H279" s="25" t="s">
        <v>43</v>
      </c>
      <c r="I279" s="25">
        <v>127</v>
      </c>
      <c r="J279" s="25" t="s">
        <v>70</v>
      </c>
      <c r="K279" s="25" t="s">
        <v>70</v>
      </c>
    </row>
    <row r="280" spans="1:11">
      <c r="A280" s="2">
        <v>273</v>
      </c>
      <c r="B280" s="2">
        <v>618</v>
      </c>
      <c r="C280" s="24">
        <v>3.9074074074074074E-2</v>
      </c>
      <c r="D280" s="25" t="s">
        <v>382</v>
      </c>
      <c r="E280" s="19" t="s">
        <v>23</v>
      </c>
      <c r="F280" s="25" t="s">
        <v>24</v>
      </c>
      <c r="G280" s="25" t="s">
        <v>25</v>
      </c>
      <c r="H280" s="25" t="s">
        <v>71</v>
      </c>
      <c r="I280" s="25">
        <v>126</v>
      </c>
      <c r="J280" s="25" t="s">
        <v>70</v>
      </c>
      <c r="K280" s="25" t="s">
        <v>70</v>
      </c>
    </row>
    <row r="281" spans="1:11">
      <c r="A281" s="2">
        <v>274</v>
      </c>
      <c r="B281" s="2">
        <v>363</v>
      </c>
      <c r="C281" s="24">
        <v>3.9085648148148147E-2</v>
      </c>
      <c r="D281" s="25" t="s">
        <v>383</v>
      </c>
      <c r="E281" s="19" t="s">
        <v>36</v>
      </c>
      <c r="F281" s="25" t="s">
        <v>37</v>
      </c>
      <c r="G281" s="25" t="s">
        <v>37</v>
      </c>
      <c r="H281" s="25" t="s">
        <v>111</v>
      </c>
      <c r="I281" s="25">
        <v>112</v>
      </c>
      <c r="J281" s="25" t="s">
        <v>296</v>
      </c>
      <c r="K281" s="25">
        <v>246</v>
      </c>
    </row>
    <row r="282" spans="1:11">
      <c r="A282" s="2">
        <v>275</v>
      </c>
      <c r="B282" s="2">
        <v>146</v>
      </c>
      <c r="C282" s="24">
        <v>3.9155092592592596E-2</v>
      </c>
      <c r="D282" s="25" t="s">
        <v>384</v>
      </c>
      <c r="E282" s="19" t="s">
        <v>48</v>
      </c>
      <c r="F282" s="25" t="s">
        <v>49</v>
      </c>
      <c r="G282" s="25" t="s">
        <v>42</v>
      </c>
      <c r="H282" s="25" t="s">
        <v>33</v>
      </c>
      <c r="I282" s="25">
        <v>125</v>
      </c>
      <c r="J282" s="25" t="s">
        <v>70</v>
      </c>
      <c r="K282" s="25" t="s">
        <v>70</v>
      </c>
    </row>
    <row r="283" spans="1:11">
      <c r="A283" s="2">
        <v>276</v>
      </c>
      <c r="B283" s="2">
        <v>83</v>
      </c>
      <c r="C283" s="24">
        <v>3.9976851851851854E-2</v>
      </c>
      <c r="D283" s="25" t="s">
        <v>385</v>
      </c>
      <c r="E283" s="19" t="s">
        <v>55</v>
      </c>
      <c r="F283" s="25" t="s">
        <v>56</v>
      </c>
      <c r="G283" s="25" t="s">
        <v>25</v>
      </c>
      <c r="H283" s="25" t="s">
        <v>191</v>
      </c>
      <c r="I283" s="25">
        <v>111</v>
      </c>
      <c r="J283" s="25" t="s">
        <v>187</v>
      </c>
      <c r="K283" s="25">
        <v>247</v>
      </c>
    </row>
    <row r="284" spans="1:11">
      <c r="A284" s="2">
        <v>277</v>
      </c>
      <c r="B284" s="2">
        <v>171</v>
      </c>
      <c r="C284" s="24">
        <v>4.0185185185185185E-2</v>
      </c>
      <c r="D284" s="25" t="s">
        <v>386</v>
      </c>
      <c r="E284" s="19" t="s">
        <v>184</v>
      </c>
      <c r="F284" s="25" t="s">
        <v>185</v>
      </c>
      <c r="G284" s="25" t="s">
        <v>185</v>
      </c>
      <c r="H284" s="25" t="s">
        <v>191</v>
      </c>
      <c r="I284" s="25">
        <v>110</v>
      </c>
      <c r="J284" s="25" t="s">
        <v>310</v>
      </c>
      <c r="K284" s="25">
        <v>248</v>
      </c>
    </row>
    <row r="285" spans="1:11">
      <c r="A285" s="2">
        <v>278</v>
      </c>
      <c r="B285" s="2">
        <v>863</v>
      </c>
      <c r="C285" s="24">
        <v>4.0474537037037038E-2</v>
      </c>
      <c r="D285" s="25" t="s">
        <v>387</v>
      </c>
      <c r="E285" s="19" t="s">
        <v>30</v>
      </c>
      <c r="F285" s="25" t="s">
        <v>31</v>
      </c>
      <c r="G285" s="25" t="s">
        <v>31</v>
      </c>
      <c r="H285" s="25" t="s">
        <v>108</v>
      </c>
      <c r="I285" s="25">
        <v>124</v>
      </c>
      <c r="J285" s="25" t="s">
        <v>148</v>
      </c>
      <c r="K285" s="25">
        <v>249</v>
      </c>
    </row>
    <row r="286" spans="1:11">
      <c r="A286" s="2">
        <v>279</v>
      </c>
      <c r="B286" s="2">
        <v>901</v>
      </c>
      <c r="C286" s="24">
        <v>4.0590277777777781E-2</v>
      </c>
      <c r="D286" s="25" t="s">
        <v>388</v>
      </c>
      <c r="E286" s="19" t="s">
        <v>51</v>
      </c>
      <c r="F286" s="25" t="s">
        <v>52</v>
      </c>
      <c r="G286" s="25" t="s">
        <v>53</v>
      </c>
      <c r="H286" s="25" t="s">
        <v>73</v>
      </c>
      <c r="I286" s="25">
        <v>123</v>
      </c>
      <c r="J286" s="25" t="s">
        <v>163</v>
      </c>
      <c r="K286" s="25">
        <v>250</v>
      </c>
    </row>
    <row r="287" spans="1:11">
      <c r="A287" s="2">
        <v>280</v>
      </c>
      <c r="B287" s="2">
        <v>120</v>
      </c>
      <c r="C287" s="24">
        <v>4.0625000000000001E-2</v>
      </c>
      <c r="D287" s="25" t="s">
        <v>389</v>
      </c>
      <c r="E287" s="19" t="s">
        <v>166</v>
      </c>
      <c r="F287" s="25" t="s">
        <v>167</v>
      </c>
      <c r="G287" s="25" t="s">
        <v>167</v>
      </c>
      <c r="H287" s="25" t="s">
        <v>111</v>
      </c>
      <c r="I287" s="25">
        <v>109</v>
      </c>
      <c r="J287" s="25" t="s">
        <v>134</v>
      </c>
      <c r="K287" s="25">
        <v>251</v>
      </c>
    </row>
    <row r="288" spans="1:11">
      <c r="A288" s="2">
        <v>281</v>
      </c>
      <c r="B288" s="2">
        <v>314</v>
      </c>
      <c r="C288" s="24">
        <v>4.0775462962962965E-2</v>
      </c>
      <c r="D288" s="25" t="s">
        <v>390</v>
      </c>
      <c r="E288" s="19" t="s">
        <v>30</v>
      </c>
      <c r="F288" s="25" t="s">
        <v>31</v>
      </c>
      <c r="G288" s="25" t="s">
        <v>31</v>
      </c>
      <c r="H288" s="25" t="s">
        <v>140</v>
      </c>
      <c r="I288" s="25">
        <v>108</v>
      </c>
      <c r="J288" s="25" t="s">
        <v>141</v>
      </c>
      <c r="K288" s="25">
        <v>252</v>
      </c>
    </row>
    <row r="289" spans="1:11">
      <c r="A289" s="2">
        <v>282</v>
      </c>
      <c r="B289" s="2">
        <v>328</v>
      </c>
      <c r="C289" s="24">
        <v>4.0833333333333333E-2</v>
      </c>
      <c r="D289" s="25" t="s">
        <v>391</v>
      </c>
      <c r="E289" s="19" t="s">
        <v>30</v>
      </c>
      <c r="F289" s="25" t="s">
        <v>31</v>
      </c>
      <c r="G289" s="25" t="s">
        <v>31</v>
      </c>
      <c r="H289" s="25" t="s">
        <v>108</v>
      </c>
      <c r="I289" s="25">
        <v>122</v>
      </c>
      <c r="J289" s="25" t="s">
        <v>150</v>
      </c>
      <c r="K289" s="25">
        <v>253</v>
      </c>
    </row>
    <row r="290" spans="1:11">
      <c r="A290" s="2">
        <v>283</v>
      </c>
      <c r="B290" s="2">
        <v>905</v>
      </c>
      <c r="C290" s="24">
        <v>4.0833333333333333E-2</v>
      </c>
      <c r="D290" s="25" t="s">
        <v>392</v>
      </c>
      <c r="E290" s="19" t="s">
        <v>48</v>
      </c>
      <c r="F290" s="25" t="s">
        <v>49</v>
      </c>
      <c r="G290" s="25" t="s">
        <v>42</v>
      </c>
      <c r="H290" s="25" t="s">
        <v>111</v>
      </c>
      <c r="I290" s="25">
        <v>107</v>
      </c>
      <c r="J290" s="25" t="s">
        <v>70</v>
      </c>
      <c r="K290" s="25" t="s">
        <v>70</v>
      </c>
    </row>
    <row r="291" spans="1:11">
      <c r="A291" s="2">
        <v>284</v>
      </c>
      <c r="B291" s="2">
        <v>67</v>
      </c>
      <c r="C291" s="24">
        <v>4.0856481481481487E-2</v>
      </c>
      <c r="D291" s="25" t="s">
        <v>393</v>
      </c>
      <c r="E291" s="19" t="s">
        <v>55</v>
      </c>
      <c r="F291" s="25" t="s">
        <v>56</v>
      </c>
      <c r="G291" s="25" t="s">
        <v>25</v>
      </c>
      <c r="H291" s="25" t="s">
        <v>111</v>
      </c>
      <c r="I291" s="25">
        <v>106</v>
      </c>
      <c r="J291" s="25" t="s">
        <v>250</v>
      </c>
      <c r="K291" s="25">
        <v>254</v>
      </c>
    </row>
    <row r="292" spans="1:11">
      <c r="A292" s="2">
        <v>285</v>
      </c>
      <c r="B292" s="2">
        <v>134</v>
      </c>
      <c r="C292" s="24">
        <v>4.0879629629629634E-2</v>
      </c>
      <c r="D292" s="25" t="s">
        <v>394</v>
      </c>
      <c r="E292" s="19" t="s">
        <v>48</v>
      </c>
      <c r="F292" s="25" t="s">
        <v>49</v>
      </c>
      <c r="G292" s="25" t="s">
        <v>42</v>
      </c>
      <c r="H292" s="25" t="s">
        <v>132</v>
      </c>
      <c r="I292" s="25">
        <v>105</v>
      </c>
      <c r="J292" s="25" t="s">
        <v>70</v>
      </c>
      <c r="K292" s="25" t="s">
        <v>70</v>
      </c>
    </row>
    <row r="293" spans="1:11">
      <c r="A293" s="2">
        <v>286</v>
      </c>
      <c r="B293" s="2">
        <v>94</v>
      </c>
      <c r="C293" s="24">
        <v>4.0902777777777781E-2</v>
      </c>
      <c r="D293" s="25" t="s">
        <v>395</v>
      </c>
      <c r="E293" s="19" t="s">
        <v>55</v>
      </c>
      <c r="F293" s="25" t="s">
        <v>56</v>
      </c>
      <c r="G293" s="25" t="s">
        <v>25</v>
      </c>
      <c r="H293" s="25" t="s">
        <v>111</v>
      </c>
      <c r="I293" s="25">
        <v>104</v>
      </c>
      <c r="J293" s="25" t="s">
        <v>296</v>
      </c>
      <c r="K293" s="25">
        <v>255</v>
      </c>
    </row>
    <row r="294" spans="1:11">
      <c r="A294" s="2">
        <v>287</v>
      </c>
      <c r="B294" s="2">
        <v>545</v>
      </c>
      <c r="C294" s="24">
        <v>4.1111111111111112E-2</v>
      </c>
      <c r="D294" s="25" t="s">
        <v>396</v>
      </c>
      <c r="E294" s="19" t="s">
        <v>27</v>
      </c>
      <c r="F294" s="25" t="s">
        <v>28</v>
      </c>
      <c r="G294" s="25" t="s">
        <v>28</v>
      </c>
      <c r="H294" s="25" t="s">
        <v>43</v>
      </c>
      <c r="I294" s="25">
        <v>121</v>
      </c>
      <c r="J294" s="25" t="s">
        <v>70</v>
      </c>
      <c r="K294" s="25" t="s">
        <v>70</v>
      </c>
    </row>
    <row r="295" spans="1:11">
      <c r="A295" s="2">
        <v>288</v>
      </c>
      <c r="B295" s="2">
        <v>118</v>
      </c>
      <c r="C295" s="24">
        <v>4.1180555555555554E-2</v>
      </c>
      <c r="D295" s="25" t="s">
        <v>397</v>
      </c>
      <c r="E295" s="19" t="s">
        <v>166</v>
      </c>
      <c r="F295" s="25" t="s">
        <v>167</v>
      </c>
      <c r="G295" s="25" t="s">
        <v>167</v>
      </c>
      <c r="H295" s="25" t="s">
        <v>132</v>
      </c>
      <c r="I295" s="25">
        <v>103</v>
      </c>
      <c r="J295" s="25" t="s">
        <v>81</v>
      </c>
      <c r="K295" s="25">
        <v>256</v>
      </c>
    </row>
    <row r="296" spans="1:11">
      <c r="A296" s="2">
        <v>289</v>
      </c>
      <c r="B296" s="2">
        <v>866</v>
      </c>
      <c r="C296" s="24">
        <v>4.162037037037037E-2</v>
      </c>
      <c r="D296" s="25" t="s">
        <v>398</v>
      </c>
      <c r="E296" s="19" t="s">
        <v>76</v>
      </c>
      <c r="F296" s="25" t="s">
        <v>77</v>
      </c>
      <c r="G296" s="25" t="s">
        <v>53</v>
      </c>
      <c r="H296" s="25" t="s">
        <v>111</v>
      </c>
      <c r="I296" s="25">
        <v>102</v>
      </c>
      <c r="J296" s="25" t="s">
        <v>250</v>
      </c>
      <c r="K296" s="25">
        <v>257</v>
      </c>
    </row>
    <row r="297" spans="1:11">
      <c r="A297" s="2">
        <v>290</v>
      </c>
      <c r="B297" s="2">
        <v>865</v>
      </c>
      <c r="C297" s="24">
        <v>4.1678240740740745E-2</v>
      </c>
      <c r="D297" s="25" t="s">
        <v>399</v>
      </c>
      <c r="E297" s="19" t="s">
        <v>400</v>
      </c>
      <c r="F297" s="25" t="s">
        <v>70</v>
      </c>
      <c r="G297" s="25" t="s">
        <v>70</v>
      </c>
      <c r="H297" s="25" t="s">
        <v>73</v>
      </c>
      <c r="I297" s="25" t="s">
        <v>70</v>
      </c>
      <c r="J297" s="25" t="s">
        <v>70</v>
      </c>
      <c r="K297" s="25" t="s">
        <v>70</v>
      </c>
    </row>
    <row r="298" spans="1:11">
      <c r="A298" s="2">
        <v>291</v>
      </c>
      <c r="B298" s="2">
        <v>460</v>
      </c>
      <c r="C298" s="24">
        <v>4.2037037037037039E-2</v>
      </c>
      <c r="D298" s="25" t="s">
        <v>401</v>
      </c>
      <c r="E298" s="19" t="s">
        <v>18</v>
      </c>
      <c r="F298" s="25" t="s">
        <v>19</v>
      </c>
      <c r="G298" s="25" t="s">
        <v>19</v>
      </c>
      <c r="H298" s="25" t="s">
        <v>361</v>
      </c>
      <c r="I298" s="25">
        <v>101</v>
      </c>
      <c r="J298" s="25" t="s">
        <v>134</v>
      </c>
      <c r="K298" s="25">
        <v>258</v>
      </c>
    </row>
    <row r="299" spans="1:11">
      <c r="A299" s="2">
        <v>292</v>
      </c>
      <c r="B299" s="2">
        <v>883</v>
      </c>
      <c r="C299" s="24">
        <v>4.2175925925925922E-2</v>
      </c>
      <c r="D299" s="25" t="s">
        <v>402</v>
      </c>
      <c r="E299" s="19" t="s">
        <v>318</v>
      </c>
      <c r="F299" s="25" t="s">
        <v>319</v>
      </c>
      <c r="G299" s="25" t="s">
        <v>25</v>
      </c>
      <c r="H299" s="25" t="s">
        <v>108</v>
      </c>
      <c r="I299" s="25">
        <v>120</v>
      </c>
      <c r="J299" s="25" t="s">
        <v>70</v>
      </c>
      <c r="K299" s="25" t="s">
        <v>70</v>
      </c>
    </row>
    <row r="300" spans="1:11">
      <c r="A300" s="2">
        <v>293</v>
      </c>
      <c r="B300" s="2">
        <v>318</v>
      </c>
      <c r="C300" s="24">
        <v>4.2395833333333334E-2</v>
      </c>
      <c r="D300" s="25" t="s">
        <v>403</v>
      </c>
      <c r="E300" s="19" t="s">
        <v>30</v>
      </c>
      <c r="F300" s="25" t="s">
        <v>31</v>
      </c>
      <c r="G300" s="25" t="s">
        <v>31</v>
      </c>
      <c r="H300" s="25" t="s">
        <v>71</v>
      </c>
      <c r="I300" s="25">
        <v>119</v>
      </c>
      <c r="J300" s="25" t="s">
        <v>46</v>
      </c>
      <c r="K300" s="25">
        <v>259</v>
      </c>
    </row>
    <row r="301" spans="1:11">
      <c r="A301" s="2">
        <v>294</v>
      </c>
      <c r="B301" s="2">
        <v>195</v>
      </c>
      <c r="C301" s="24">
        <v>4.2500000000000003E-2</v>
      </c>
      <c r="D301" s="25" t="s">
        <v>404</v>
      </c>
      <c r="E301" s="19" t="s">
        <v>184</v>
      </c>
      <c r="F301" s="25" t="s">
        <v>185</v>
      </c>
      <c r="G301" s="25" t="s">
        <v>185</v>
      </c>
      <c r="H301" s="25" t="s">
        <v>242</v>
      </c>
      <c r="I301" s="25">
        <v>118</v>
      </c>
      <c r="J301" s="25" t="s">
        <v>97</v>
      </c>
      <c r="K301" s="25">
        <v>260</v>
      </c>
    </row>
    <row r="302" spans="1:11">
      <c r="A302" s="2">
        <v>295</v>
      </c>
      <c r="B302" s="2">
        <v>461</v>
      </c>
      <c r="C302" s="24">
        <v>4.3229166666666673E-2</v>
      </c>
      <c r="D302" s="25" t="s">
        <v>405</v>
      </c>
      <c r="E302" s="19" t="s">
        <v>18</v>
      </c>
      <c r="F302" s="25" t="s">
        <v>19</v>
      </c>
      <c r="G302" s="25" t="s">
        <v>19</v>
      </c>
      <c r="H302" s="25" t="s">
        <v>361</v>
      </c>
      <c r="I302" s="25">
        <v>100</v>
      </c>
      <c r="J302" s="25" t="s">
        <v>250</v>
      </c>
      <c r="K302" s="25">
        <v>261</v>
      </c>
    </row>
    <row r="303" spans="1:11">
      <c r="A303" s="2">
        <v>296</v>
      </c>
      <c r="B303" s="2">
        <v>311</v>
      </c>
      <c r="C303" s="24">
        <v>4.3356481481481475E-2</v>
      </c>
      <c r="D303" s="25" t="s">
        <v>406</v>
      </c>
      <c r="E303" s="19" t="s">
        <v>30</v>
      </c>
      <c r="F303" s="25" t="s">
        <v>31</v>
      </c>
      <c r="G303" s="25" t="s">
        <v>31</v>
      </c>
      <c r="H303" s="25" t="s">
        <v>43</v>
      </c>
      <c r="I303" s="25">
        <v>117</v>
      </c>
      <c r="J303" s="25" t="s">
        <v>74</v>
      </c>
      <c r="K303" s="25">
        <v>262</v>
      </c>
    </row>
    <row r="304" spans="1:11">
      <c r="A304" s="2">
        <v>297</v>
      </c>
      <c r="B304" s="2">
        <v>259</v>
      </c>
      <c r="C304" s="24">
        <v>4.3958333333333328E-2</v>
      </c>
      <c r="D304" s="25" t="s">
        <v>407</v>
      </c>
      <c r="E304" s="19" t="s">
        <v>86</v>
      </c>
      <c r="F304" s="25" t="s">
        <v>87</v>
      </c>
      <c r="G304" s="25" t="s">
        <v>87</v>
      </c>
      <c r="H304" s="25" t="s">
        <v>339</v>
      </c>
      <c r="I304" s="25">
        <v>99</v>
      </c>
      <c r="J304" s="25" t="s">
        <v>288</v>
      </c>
      <c r="K304" s="25">
        <v>263</v>
      </c>
    </row>
    <row r="305" spans="1:11">
      <c r="A305" s="2">
        <v>298</v>
      </c>
      <c r="B305" s="2">
        <v>197</v>
      </c>
      <c r="C305" s="24">
        <v>4.4189814814814814E-2</v>
      </c>
      <c r="D305" s="25" t="s">
        <v>408</v>
      </c>
      <c r="E305" s="19" t="s">
        <v>189</v>
      </c>
      <c r="F305" s="25" t="s">
        <v>190</v>
      </c>
      <c r="G305" s="25" t="s">
        <v>190</v>
      </c>
      <c r="H305" s="25" t="s">
        <v>242</v>
      </c>
      <c r="I305" s="25">
        <v>116</v>
      </c>
      <c r="J305" s="25" t="s">
        <v>97</v>
      </c>
      <c r="K305" s="25">
        <v>264</v>
      </c>
    </row>
    <row r="306" spans="1:11">
      <c r="A306" s="2">
        <v>299</v>
      </c>
      <c r="B306" s="2">
        <v>448</v>
      </c>
      <c r="C306" s="24">
        <v>4.4282407407407409E-2</v>
      </c>
      <c r="D306" s="25" t="s">
        <v>409</v>
      </c>
      <c r="E306" s="19" t="s">
        <v>18</v>
      </c>
      <c r="F306" s="25" t="s">
        <v>19</v>
      </c>
      <c r="G306" s="25" t="s">
        <v>19</v>
      </c>
      <c r="H306" s="25" t="s">
        <v>361</v>
      </c>
      <c r="I306" s="25">
        <v>98</v>
      </c>
      <c r="J306" s="25" t="s">
        <v>296</v>
      </c>
      <c r="K306" s="25">
        <v>265</v>
      </c>
    </row>
    <row r="307" spans="1:11">
      <c r="A307" s="2">
        <v>300</v>
      </c>
      <c r="B307" s="2">
        <v>888</v>
      </c>
      <c r="C307" s="24">
        <v>4.4849537037037035E-2</v>
      </c>
      <c r="D307" s="25" t="s">
        <v>410</v>
      </c>
      <c r="E307" s="19" t="s">
        <v>30</v>
      </c>
      <c r="F307" s="25" t="s">
        <v>31</v>
      </c>
      <c r="G307" s="25" t="s">
        <v>31</v>
      </c>
      <c r="H307" s="25" t="s">
        <v>43</v>
      </c>
      <c r="I307" s="25">
        <v>115</v>
      </c>
      <c r="J307" s="25" t="s">
        <v>116</v>
      </c>
      <c r="K307" s="25">
        <v>266</v>
      </c>
    </row>
    <row r="308" spans="1:11">
      <c r="A308" s="2">
        <v>301</v>
      </c>
      <c r="B308" s="2">
        <v>853</v>
      </c>
      <c r="C308" s="24">
        <v>4.5231481481481484E-2</v>
      </c>
      <c r="D308" s="25" t="s">
        <v>411</v>
      </c>
      <c r="E308" s="19" t="s">
        <v>63</v>
      </c>
      <c r="F308" s="25" t="s">
        <v>64</v>
      </c>
      <c r="G308" s="25" t="s">
        <v>64</v>
      </c>
      <c r="H308" s="25" t="s">
        <v>339</v>
      </c>
      <c r="I308" s="25">
        <v>97</v>
      </c>
      <c r="J308" s="25" t="s">
        <v>288</v>
      </c>
      <c r="K308" s="25">
        <v>267</v>
      </c>
    </row>
    <row r="309" spans="1:11">
      <c r="A309" s="2">
        <v>302</v>
      </c>
      <c r="B309" s="2">
        <v>446</v>
      </c>
      <c r="C309" s="24">
        <v>4.5277777777777778E-2</v>
      </c>
      <c r="D309" s="25" t="s">
        <v>412</v>
      </c>
      <c r="E309" s="19" t="s">
        <v>18</v>
      </c>
      <c r="F309" s="25" t="s">
        <v>19</v>
      </c>
      <c r="G309" s="25" t="s">
        <v>19</v>
      </c>
      <c r="H309" s="25" t="s">
        <v>191</v>
      </c>
      <c r="I309" s="25">
        <v>96</v>
      </c>
      <c r="J309" s="25" t="s">
        <v>351</v>
      </c>
      <c r="K309" s="25">
        <v>268</v>
      </c>
    </row>
    <row r="310" spans="1:11">
      <c r="A310" s="2">
        <v>303</v>
      </c>
      <c r="B310" s="2">
        <v>874</v>
      </c>
      <c r="C310" s="24">
        <v>4.5509259259259256E-2</v>
      </c>
      <c r="D310" s="25" t="s">
        <v>413</v>
      </c>
      <c r="E310" s="19" t="s">
        <v>136</v>
      </c>
      <c r="F310" s="25" t="s">
        <v>70</v>
      </c>
      <c r="G310" s="25" t="s">
        <v>70</v>
      </c>
      <c r="H310" s="25" t="s">
        <v>242</v>
      </c>
      <c r="I310" s="25" t="s">
        <v>70</v>
      </c>
      <c r="J310" s="25" t="s">
        <v>70</v>
      </c>
      <c r="K310" s="25" t="s">
        <v>70</v>
      </c>
    </row>
    <row r="311" spans="1:11">
      <c r="A311" s="2">
        <v>304</v>
      </c>
      <c r="B311" s="2">
        <v>274</v>
      </c>
      <c r="C311" s="24">
        <v>4.5810185185185183E-2</v>
      </c>
      <c r="D311" s="25" t="s">
        <v>414</v>
      </c>
      <c r="E311" s="19" t="s">
        <v>86</v>
      </c>
      <c r="F311" s="25" t="s">
        <v>87</v>
      </c>
      <c r="G311" s="25" t="s">
        <v>87</v>
      </c>
      <c r="H311" s="25" t="s">
        <v>242</v>
      </c>
      <c r="I311" s="25">
        <v>114</v>
      </c>
      <c r="J311" s="25" t="s">
        <v>163</v>
      </c>
      <c r="K311" s="25">
        <v>269</v>
      </c>
    </row>
    <row r="312" spans="1:11">
      <c r="A312" s="2">
        <v>305</v>
      </c>
      <c r="B312" s="2">
        <v>615</v>
      </c>
      <c r="C312" s="24">
        <v>4.7442129629629626E-2</v>
      </c>
      <c r="D312" s="25" t="s">
        <v>415</v>
      </c>
      <c r="E312" s="19" t="s">
        <v>318</v>
      </c>
      <c r="F312" s="25" t="s">
        <v>319</v>
      </c>
      <c r="G312" s="25" t="s">
        <v>25</v>
      </c>
      <c r="H312" s="25" t="s">
        <v>191</v>
      </c>
      <c r="I312" s="25">
        <v>95</v>
      </c>
      <c r="J312" s="25" t="s">
        <v>310</v>
      </c>
      <c r="K312" s="25">
        <v>270</v>
      </c>
    </row>
    <row r="313" spans="1:11">
      <c r="A313" s="2">
        <v>306</v>
      </c>
      <c r="B313" s="2">
        <v>616</v>
      </c>
      <c r="C313" s="24">
        <v>4.7453703703703699E-2</v>
      </c>
      <c r="D313" s="25" t="s">
        <v>416</v>
      </c>
      <c r="E313" s="19" t="s">
        <v>318</v>
      </c>
      <c r="F313" s="25" t="s">
        <v>319</v>
      </c>
      <c r="G313" s="25" t="s">
        <v>25</v>
      </c>
      <c r="H313" s="25" t="s">
        <v>140</v>
      </c>
      <c r="I313" s="25">
        <v>94</v>
      </c>
      <c r="J313" s="25" t="s">
        <v>141</v>
      </c>
      <c r="K313" s="25">
        <v>271</v>
      </c>
    </row>
    <row r="314" spans="1:11">
      <c r="A314" s="2">
        <v>307</v>
      </c>
      <c r="B314" s="2">
        <v>453</v>
      </c>
      <c r="C314" s="24">
        <v>4.7905092592592589E-2</v>
      </c>
      <c r="D314" s="25" t="s">
        <v>417</v>
      </c>
      <c r="E314" s="19" t="s">
        <v>18</v>
      </c>
      <c r="F314" s="25" t="s">
        <v>19</v>
      </c>
      <c r="G314" s="25" t="s">
        <v>19</v>
      </c>
      <c r="H314" s="25" t="s">
        <v>339</v>
      </c>
      <c r="I314" s="25">
        <v>93</v>
      </c>
      <c r="J314" s="25" t="s">
        <v>70</v>
      </c>
      <c r="K314" s="25" t="s">
        <v>70</v>
      </c>
    </row>
    <row r="315" spans="1:11">
      <c r="A315" s="2">
        <v>308</v>
      </c>
      <c r="B315" s="2">
        <v>844</v>
      </c>
      <c r="C315" s="24">
        <v>5.0300925925925923E-2</v>
      </c>
      <c r="D315" s="25" t="s">
        <v>418</v>
      </c>
      <c r="E315" s="19" t="s">
        <v>63</v>
      </c>
      <c r="F315" s="25" t="s">
        <v>64</v>
      </c>
      <c r="G315" s="25" t="s">
        <v>64</v>
      </c>
      <c r="H315" s="25" t="s">
        <v>43</v>
      </c>
      <c r="I315" s="25">
        <v>113</v>
      </c>
      <c r="J315" s="25" t="s">
        <v>224</v>
      </c>
      <c r="K315" s="25">
        <v>272</v>
      </c>
    </row>
    <row r="317" spans="1:11">
      <c r="A317" s="26" t="s">
        <v>419</v>
      </c>
    </row>
    <row r="318" spans="1:11">
      <c r="B318" s="2" t="s">
        <v>420</v>
      </c>
    </row>
  </sheetData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C523"/>
  <sheetViews>
    <sheetView workbookViewId="0">
      <pane xSplit="2" ySplit="6" topLeftCell="C190" activePane="bottomRight" state="frozen"/>
      <selection activeCell="K4" sqref="K4"/>
      <selection pane="topRight" activeCell="K4" sqref="K4"/>
      <selection pane="bottomLeft" activeCell="K4" sqref="K4"/>
      <selection pane="bottomRight" activeCell="D5" sqref="D5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0" width="9.140625" style="2" customWidth="1"/>
    <col min="21" max="21" width="9.140625" style="2" collapsed="1"/>
    <col min="22" max="16384" width="9.140625" style="2"/>
  </cols>
  <sheetData>
    <row r="1" spans="1:25" hidden="1" outlineLevel="1">
      <c r="Q1" s="27" t="s">
        <v>421</v>
      </c>
      <c r="R1" s="28" t="s">
        <v>422</v>
      </c>
      <c r="S1" s="29" t="str">
        <f>IF(ISBLANK(R1),"X",IF(AND(R1&lt;115,R1&gt;95),R1+1,R1))</f>
        <v xml:space="preserve">Formula to correct scores psoted </v>
      </c>
      <c r="T1" s="29" t="str">
        <f>IF(OR(T$6&gt;$D$5,T$6&gt;COUNT($E1:$J1)),"",LARGE($E1:$J1,T$6))</f>
        <v/>
      </c>
      <c r="U1" s="29" t="str">
        <f>IF(OR(U$6&gt;$D$5,U$6&gt;COUNT($E1:$J1)),"",LARGE($E1:$J1,U$6))</f>
        <v/>
      </c>
      <c r="V1" s="29" t="str">
        <f>IF(OR(V$6&gt;$D$5,V$6&gt;COUNT($E1:$J1)),"",LARGE($E1:$J1,V$6))</f>
        <v/>
      </c>
      <c r="W1" s="29" t="str">
        <f>IF(OR(W$6&gt;$D$5,W$6&gt;COUNT($E1:$J1)),"",LARGE($E1:$J1,W$6))</f>
        <v/>
      </c>
      <c r="X1" s="1" t="s">
        <v>423</v>
      </c>
      <c r="Y1" s="29">
        <f>K1+200-IF(COUNT(E1:J1)=4,SMALL(E1:J1,1),0)-IF(COUNT(E1:J1)=5,SMALL(E1:J1,2),0)</f>
        <v>200</v>
      </c>
    </row>
    <row r="2" spans="1:25" hidden="1" outlineLevel="1">
      <c r="A2" s="2" t="s">
        <v>424</v>
      </c>
      <c r="E2" s="30" t="s">
        <v>425</v>
      </c>
      <c r="F2" s="2" t="b">
        <f>SUM(F6:F410)&gt;0</f>
        <v>1</v>
      </c>
      <c r="J2" s="30" t="s">
        <v>426</v>
      </c>
      <c r="K2" s="31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1" t="s">
        <v>1019</v>
      </c>
      <c r="M2" s="31"/>
      <c r="N2" s="31">
        <f>K2-(ROW(K2)-ROW(K$6))/10000</f>
        <v>4.0000000000000002E-4</v>
      </c>
      <c r="O2" s="31">
        <f>COUNT(E2:J2)</f>
        <v>0</v>
      </c>
      <c r="P2" s="31">
        <f t="shared" ref="P2" ca="1" si="0">IF(AND(O2=1,OFFSET(D2,0,P$3)&gt;0),"Y",0)</f>
        <v>0</v>
      </c>
      <c r="Q2" s="32">
        <f>N2+R2/1000+S2/10000+T2/100000+U2/1000000+V2/10000000+W2/100000000</f>
        <v>4.0000000000000002E-4</v>
      </c>
      <c r="R2" s="28"/>
      <c r="S2" s="29"/>
      <c r="T2" s="29"/>
      <c r="U2" s="29"/>
      <c r="V2" s="29"/>
      <c r="X2" s="29"/>
    </row>
    <row r="3" spans="1:25" hidden="1" outlineLevel="1">
      <c r="E3" s="30"/>
      <c r="J3" s="30"/>
      <c r="K3" s="29"/>
      <c r="L3" s="29"/>
      <c r="N3" s="33"/>
      <c r="O3" s="29" t="s">
        <v>427</v>
      </c>
      <c r="P3" s="34">
        <f>$D$5</f>
        <v>4</v>
      </c>
      <c r="Q3" s="35"/>
      <c r="R3" s="28"/>
      <c r="S3" s="29"/>
      <c r="T3" s="29"/>
      <c r="U3" s="29"/>
      <c r="V3" s="29"/>
      <c r="X3" s="29"/>
    </row>
    <row r="4" spans="1:25" s="15" customFormat="1" ht="38.25" customHeight="1" collapsed="1">
      <c r="A4" s="15" t="s">
        <v>1008</v>
      </c>
    </row>
    <row r="5" spans="1:25" s="26" customFormat="1">
      <c r="A5" s="26" t="s">
        <v>428</v>
      </c>
      <c r="D5" s="36">
        <v>4</v>
      </c>
      <c r="K5" s="37" t="s">
        <v>429</v>
      </c>
      <c r="R5" s="26" t="s">
        <v>430</v>
      </c>
    </row>
    <row r="6" spans="1:25" s="26" customFormat="1" ht="27.75" customHeight="1">
      <c r="A6" s="26" t="s">
        <v>431</v>
      </c>
      <c r="B6" s="38" t="s">
        <v>432</v>
      </c>
      <c r="C6" s="26" t="s">
        <v>433</v>
      </c>
      <c r="D6" s="39" t="s">
        <v>434</v>
      </c>
      <c r="E6" s="39" t="s">
        <v>435</v>
      </c>
      <c r="F6" s="39" t="s">
        <v>436</v>
      </c>
      <c r="G6" s="39" t="s">
        <v>437</v>
      </c>
      <c r="H6" s="39" t="s">
        <v>438</v>
      </c>
      <c r="I6" s="39" t="s">
        <v>439</v>
      </c>
      <c r="J6" s="39" t="s">
        <v>440</v>
      </c>
      <c r="K6" s="39" t="s">
        <v>441</v>
      </c>
      <c r="L6" s="40" t="s">
        <v>442</v>
      </c>
      <c r="M6" s="40" t="s">
        <v>443</v>
      </c>
      <c r="N6" s="41" t="s">
        <v>444</v>
      </c>
      <c r="O6" s="20" t="s">
        <v>445</v>
      </c>
      <c r="P6" s="40" t="s">
        <v>446</v>
      </c>
      <c r="Q6" s="20" t="s">
        <v>447</v>
      </c>
      <c r="R6" s="39">
        <v>1</v>
      </c>
      <c r="S6" s="39">
        <v>2</v>
      </c>
      <c r="T6" s="39">
        <v>3</v>
      </c>
      <c r="U6" s="39">
        <v>4</v>
      </c>
      <c r="V6" s="39">
        <v>5</v>
      </c>
      <c r="W6" s="39">
        <v>6</v>
      </c>
    </row>
    <row r="7" spans="1:25" s="26" customFormat="1">
      <c r="C7" s="26" t="s">
        <v>448</v>
      </c>
      <c r="D7" s="39"/>
      <c r="E7" s="39"/>
      <c r="F7" s="28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5" s="26" customFormat="1">
      <c r="A8" s="1">
        <v>1</v>
      </c>
      <c r="B8" s="1">
        <v>1</v>
      </c>
      <c r="C8" s="1" t="s">
        <v>22</v>
      </c>
      <c r="D8" s="28" t="s">
        <v>24</v>
      </c>
      <c r="E8" s="29">
        <v>298</v>
      </c>
      <c r="F8" s="28">
        <v>299</v>
      </c>
      <c r="G8" s="28">
        <v>300</v>
      </c>
      <c r="H8" s="28">
        <v>300</v>
      </c>
      <c r="I8" s="28">
        <v>299</v>
      </c>
      <c r="J8" s="28"/>
      <c r="K8" s="31">
        <f t="shared" ref="K8:K39" si="1">IFERROR(LARGE(E8:J8,1),0)+IF($D$5&gt;=2,IFERROR(LARGE(E8:J8,2),0),0)+IF($D$5&gt;=3,IFERROR(LARGE(E8:J8,3),0),0)+IF($D$5&gt;=4,IFERROR(LARGE(E8:J8,4),0),0)+IF($D$5&gt;=5,IFERROR(LARGE(E8:J8,5),0),0)+IF($D$5&gt;=6,IFERROR(LARGE(E8:J8,6),0),0)</f>
        <v>1198</v>
      </c>
      <c r="L8" s="29" t="s">
        <v>1020</v>
      </c>
      <c r="M8" s="29" t="s">
        <v>21</v>
      </c>
      <c r="N8" s="31">
        <f t="shared" ref="N8:N39" si="2">K8-(ROW(K8)-ROW(K$6))/10000</f>
        <v>1197.9998000000001</v>
      </c>
      <c r="O8" s="29">
        <f t="shared" ref="O8:O39" si="3">COUNT(E8:J8)</f>
        <v>5</v>
      </c>
      <c r="P8" s="31">
        <f t="shared" ref="P8:P39" ca="1" si="4">IF(AND(O8=1,OFFSET(D8,0,P$3)&gt;0),"Y",0)</f>
        <v>0</v>
      </c>
      <c r="Q8" s="32">
        <f t="shared" ref="Q8:Q39" si="5">N8+R8/1000+S8/10000+T8/100000+U8/1000000+V8/10000000+W8/100000000</f>
        <v>1198.3331188</v>
      </c>
      <c r="R8" s="28">
        <v>300</v>
      </c>
      <c r="S8" s="28">
        <v>300</v>
      </c>
      <c r="T8" s="28">
        <v>299</v>
      </c>
      <c r="U8" s="28">
        <v>299</v>
      </c>
      <c r="V8" s="29">
        <v>298</v>
      </c>
      <c r="W8" s="28"/>
    </row>
    <row r="9" spans="1:25" s="26" customFormat="1">
      <c r="A9" s="1">
        <v>2</v>
      </c>
      <c r="B9" s="1">
        <v>2</v>
      </c>
      <c r="C9" s="1" t="s">
        <v>17</v>
      </c>
      <c r="D9" s="28" t="s">
        <v>19</v>
      </c>
      <c r="E9" s="29">
        <v>295</v>
      </c>
      <c r="F9" s="28">
        <v>298</v>
      </c>
      <c r="G9" s="28">
        <v>297</v>
      </c>
      <c r="H9" s="28">
        <v>299</v>
      </c>
      <c r="I9" s="28">
        <v>300</v>
      </c>
      <c r="J9" s="28"/>
      <c r="K9" s="31">
        <f t="shared" si="1"/>
        <v>1194</v>
      </c>
      <c r="L9" s="29" t="s">
        <v>1020</v>
      </c>
      <c r="M9" s="29" t="s">
        <v>57</v>
      </c>
      <c r="N9" s="31">
        <f t="shared" si="2"/>
        <v>1193.9997000000001</v>
      </c>
      <c r="O9" s="29">
        <f t="shared" si="3"/>
        <v>5</v>
      </c>
      <c r="P9" s="31">
        <f t="shared" ca="1" si="4"/>
        <v>0</v>
      </c>
      <c r="Q9" s="32">
        <f t="shared" si="5"/>
        <v>1194.3329065</v>
      </c>
      <c r="R9" s="28">
        <v>300</v>
      </c>
      <c r="S9" s="28">
        <v>299</v>
      </c>
      <c r="T9" s="28">
        <v>298</v>
      </c>
      <c r="U9" s="28">
        <v>297</v>
      </c>
      <c r="V9" s="29">
        <v>295</v>
      </c>
      <c r="W9" s="28"/>
    </row>
    <row r="10" spans="1:25" s="26" customFormat="1">
      <c r="A10" s="1">
        <v>3</v>
      </c>
      <c r="B10" s="1">
        <v>3</v>
      </c>
      <c r="C10" s="1" t="s">
        <v>26</v>
      </c>
      <c r="D10" s="28" t="s">
        <v>28</v>
      </c>
      <c r="E10" s="29">
        <v>291</v>
      </c>
      <c r="F10" s="28">
        <v>297</v>
      </c>
      <c r="G10" s="28">
        <v>295</v>
      </c>
      <c r="H10" s="28">
        <v>298</v>
      </c>
      <c r="I10" s="28">
        <v>298</v>
      </c>
      <c r="J10" s="28"/>
      <c r="K10" s="31">
        <f t="shared" si="1"/>
        <v>1188</v>
      </c>
      <c r="L10" s="29" t="s">
        <v>1020</v>
      </c>
      <c r="M10" s="29" t="s">
        <v>116</v>
      </c>
      <c r="N10" s="31">
        <f t="shared" si="2"/>
        <v>1187.9996000000001</v>
      </c>
      <c r="O10" s="29">
        <f t="shared" si="3"/>
        <v>5</v>
      </c>
      <c r="P10" s="31">
        <f t="shared" ca="1" si="4"/>
        <v>0</v>
      </c>
      <c r="Q10" s="32">
        <f t="shared" si="5"/>
        <v>1188.3306941000001</v>
      </c>
      <c r="R10" s="28">
        <v>298</v>
      </c>
      <c r="S10" s="28">
        <v>298</v>
      </c>
      <c r="T10" s="28">
        <v>297</v>
      </c>
      <c r="U10" s="28">
        <v>295</v>
      </c>
      <c r="V10" s="29">
        <v>291</v>
      </c>
      <c r="W10" s="28"/>
    </row>
    <row r="11" spans="1:25" s="26" customFormat="1">
      <c r="A11" s="1">
        <v>4</v>
      </c>
      <c r="B11" s="1" t="s">
        <v>70</v>
      </c>
      <c r="C11" s="1" t="s">
        <v>29</v>
      </c>
      <c r="D11" s="28" t="s">
        <v>31</v>
      </c>
      <c r="E11" s="29">
        <v>296</v>
      </c>
      <c r="F11" s="28">
        <v>292</v>
      </c>
      <c r="G11" s="28">
        <v>299</v>
      </c>
      <c r="H11" s="28">
        <v>292</v>
      </c>
      <c r="I11" s="28">
        <v>297</v>
      </c>
      <c r="J11" s="28"/>
      <c r="K11" s="31">
        <f t="shared" si="1"/>
        <v>1184</v>
      </c>
      <c r="L11" s="29" t="s">
        <v>1021</v>
      </c>
      <c r="M11" s="29"/>
      <c r="N11" s="31">
        <f t="shared" si="2"/>
        <v>1183.9994999999999</v>
      </c>
      <c r="O11" s="29">
        <f t="shared" si="3"/>
        <v>5</v>
      </c>
      <c r="P11" s="31">
        <f t="shared" ca="1" si="4"/>
        <v>0</v>
      </c>
      <c r="Q11" s="32">
        <f t="shared" si="5"/>
        <v>1184.3314811999999</v>
      </c>
      <c r="R11" s="28">
        <v>299</v>
      </c>
      <c r="S11" s="28">
        <v>297</v>
      </c>
      <c r="T11" s="29">
        <v>296</v>
      </c>
      <c r="U11" s="28">
        <v>292</v>
      </c>
      <c r="V11" s="28">
        <v>292</v>
      </c>
      <c r="W11" s="28"/>
    </row>
    <row r="12" spans="1:25" s="26" customFormat="1">
      <c r="A12" s="1">
        <v>5</v>
      </c>
      <c r="B12" s="1">
        <v>4</v>
      </c>
      <c r="C12" s="1" t="s">
        <v>54</v>
      </c>
      <c r="D12" s="28" t="s">
        <v>56</v>
      </c>
      <c r="E12" s="29">
        <v>285</v>
      </c>
      <c r="F12" s="28">
        <v>293</v>
      </c>
      <c r="G12" s="28">
        <v>289</v>
      </c>
      <c r="H12" s="28">
        <v>297</v>
      </c>
      <c r="I12" s="28">
        <v>289</v>
      </c>
      <c r="J12" s="28"/>
      <c r="K12" s="31">
        <f t="shared" si="1"/>
        <v>1168</v>
      </c>
      <c r="L12" s="29" t="s">
        <v>1020</v>
      </c>
      <c r="M12" s="29"/>
      <c r="N12" s="31">
        <f t="shared" si="2"/>
        <v>1167.9993999999999</v>
      </c>
      <c r="O12" s="29">
        <f t="shared" si="3"/>
        <v>5</v>
      </c>
      <c r="P12" s="31">
        <f t="shared" ca="1" si="4"/>
        <v>0</v>
      </c>
      <c r="Q12" s="32">
        <f t="shared" si="5"/>
        <v>1168.3289075</v>
      </c>
      <c r="R12" s="28">
        <v>297</v>
      </c>
      <c r="S12" s="28">
        <v>293</v>
      </c>
      <c r="T12" s="28">
        <v>289</v>
      </c>
      <c r="U12" s="28">
        <v>289</v>
      </c>
      <c r="V12" s="29">
        <v>285</v>
      </c>
      <c r="W12" s="28"/>
    </row>
    <row r="13" spans="1:25" s="26" customFormat="1">
      <c r="A13" s="1">
        <v>6</v>
      </c>
      <c r="B13" s="1">
        <v>5</v>
      </c>
      <c r="C13" s="1" t="s">
        <v>50</v>
      </c>
      <c r="D13" s="28" t="s">
        <v>52</v>
      </c>
      <c r="E13" s="29">
        <v>284</v>
      </c>
      <c r="F13" s="28">
        <v>289</v>
      </c>
      <c r="G13" s="28">
        <v>292</v>
      </c>
      <c r="H13" s="28">
        <v>294</v>
      </c>
      <c r="I13" s="28">
        <v>290</v>
      </c>
      <c r="J13" s="28"/>
      <c r="K13" s="31">
        <f t="shared" si="1"/>
        <v>1165</v>
      </c>
      <c r="L13" s="29" t="s">
        <v>1020</v>
      </c>
      <c r="M13" s="29"/>
      <c r="N13" s="31">
        <f t="shared" si="2"/>
        <v>1164.9992999999999</v>
      </c>
      <c r="O13" s="29">
        <f t="shared" si="3"/>
        <v>5</v>
      </c>
      <c r="P13" s="31">
        <f t="shared" ca="1" si="4"/>
        <v>0</v>
      </c>
      <c r="Q13" s="32">
        <f t="shared" si="5"/>
        <v>1165.3257174</v>
      </c>
      <c r="R13" s="28">
        <v>294</v>
      </c>
      <c r="S13" s="28">
        <v>292</v>
      </c>
      <c r="T13" s="28">
        <v>290</v>
      </c>
      <c r="U13" s="28">
        <v>289</v>
      </c>
      <c r="V13" s="29">
        <v>284</v>
      </c>
      <c r="W13" s="28"/>
    </row>
    <row r="14" spans="1:25" s="26" customFormat="1">
      <c r="A14" s="1">
        <v>7</v>
      </c>
      <c r="B14" s="1">
        <v>6</v>
      </c>
      <c r="C14" s="1" t="s">
        <v>38</v>
      </c>
      <c r="D14" s="28" t="s">
        <v>37</v>
      </c>
      <c r="E14" s="29">
        <v>287</v>
      </c>
      <c r="F14" s="28"/>
      <c r="G14" s="28">
        <v>285</v>
      </c>
      <c r="H14" s="28">
        <v>290</v>
      </c>
      <c r="I14" s="28">
        <v>294</v>
      </c>
      <c r="J14" s="28"/>
      <c r="K14" s="31">
        <f t="shared" si="1"/>
        <v>1156</v>
      </c>
      <c r="L14" s="29" t="s">
        <v>1020</v>
      </c>
      <c r="M14" s="29"/>
      <c r="N14" s="31">
        <f t="shared" si="2"/>
        <v>1155.9992</v>
      </c>
      <c r="O14" s="29">
        <f t="shared" si="3"/>
        <v>4</v>
      </c>
      <c r="P14" s="31">
        <f t="shared" ca="1" si="4"/>
        <v>0</v>
      </c>
      <c r="Q14" s="32">
        <f t="shared" si="5"/>
        <v>1156.3253550000002</v>
      </c>
      <c r="R14" s="28">
        <v>294</v>
      </c>
      <c r="S14" s="28">
        <v>290</v>
      </c>
      <c r="T14" s="29">
        <v>287</v>
      </c>
      <c r="U14" s="28">
        <v>285</v>
      </c>
      <c r="V14" s="28"/>
      <c r="W14" s="28"/>
    </row>
    <row r="15" spans="1:25" s="26" customFormat="1">
      <c r="A15" s="1">
        <v>8</v>
      </c>
      <c r="B15" s="1">
        <v>7</v>
      </c>
      <c r="C15" s="1" t="s">
        <v>65</v>
      </c>
      <c r="D15" s="28" t="s">
        <v>67</v>
      </c>
      <c r="E15" s="29"/>
      <c r="F15" s="28">
        <v>286</v>
      </c>
      <c r="G15" s="28">
        <v>288</v>
      </c>
      <c r="H15" s="28">
        <v>289</v>
      </c>
      <c r="I15" s="28">
        <v>285</v>
      </c>
      <c r="J15" s="28"/>
      <c r="K15" s="31">
        <f t="shared" si="1"/>
        <v>1148</v>
      </c>
      <c r="L15" s="29" t="s">
        <v>1020</v>
      </c>
      <c r="M15" s="29"/>
      <c r="N15" s="31">
        <f t="shared" si="2"/>
        <v>1147.9991</v>
      </c>
      <c r="O15" s="29">
        <f t="shared" si="3"/>
        <v>4</v>
      </c>
      <c r="P15" s="31">
        <f t="shared" ca="1" si="4"/>
        <v>0</v>
      </c>
      <c r="Q15" s="32">
        <f t="shared" si="5"/>
        <v>1148.3200450000002</v>
      </c>
      <c r="R15" s="28">
        <v>289</v>
      </c>
      <c r="S15" s="28">
        <v>288</v>
      </c>
      <c r="T15" s="28">
        <v>286</v>
      </c>
      <c r="U15" s="28">
        <v>285</v>
      </c>
      <c r="V15" s="29"/>
      <c r="W15" s="28"/>
    </row>
    <row r="16" spans="1:25" s="26" customFormat="1">
      <c r="A16" s="1">
        <v>9</v>
      </c>
      <c r="B16" s="1">
        <v>8</v>
      </c>
      <c r="C16" s="1" t="s">
        <v>61</v>
      </c>
      <c r="D16" s="28" t="s">
        <v>60</v>
      </c>
      <c r="E16" s="29">
        <v>283</v>
      </c>
      <c r="F16" s="28">
        <v>284</v>
      </c>
      <c r="G16" s="28"/>
      <c r="H16" s="28">
        <v>286</v>
      </c>
      <c r="I16" s="28">
        <v>287</v>
      </c>
      <c r="J16" s="28"/>
      <c r="K16" s="31">
        <f t="shared" si="1"/>
        <v>1140</v>
      </c>
      <c r="L16" s="29" t="s">
        <v>1020</v>
      </c>
      <c r="M16" s="29"/>
      <c r="N16" s="31">
        <f t="shared" si="2"/>
        <v>1139.999</v>
      </c>
      <c r="O16" s="29">
        <f t="shared" si="3"/>
        <v>4</v>
      </c>
      <c r="P16" s="31">
        <f t="shared" ca="1" si="4"/>
        <v>0</v>
      </c>
      <c r="Q16" s="32">
        <f t="shared" si="5"/>
        <v>1140.3177230000003</v>
      </c>
      <c r="R16" s="28">
        <v>287</v>
      </c>
      <c r="S16" s="28">
        <v>286</v>
      </c>
      <c r="T16" s="28">
        <v>284</v>
      </c>
      <c r="U16" s="29">
        <v>283</v>
      </c>
      <c r="V16" s="28"/>
      <c r="W16" s="28"/>
    </row>
    <row r="17" spans="1:23" s="26" customFormat="1">
      <c r="A17" s="1">
        <v>10</v>
      </c>
      <c r="B17" s="1">
        <v>9</v>
      </c>
      <c r="C17" s="1" t="s">
        <v>449</v>
      </c>
      <c r="D17" s="28" t="s">
        <v>60</v>
      </c>
      <c r="E17" s="29">
        <v>289</v>
      </c>
      <c r="F17" s="28">
        <v>281</v>
      </c>
      <c r="G17" s="28">
        <v>287</v>
      </c>
      <c r="H17" s="28">
        <v>280</v>
      </c>
      <c r="I17" s="28"/>
      <c r="J17" s="28"/>
      <c r="K17" s="31">
        <f t="shared" si="1"/>
        <v>1137</v>
      </c>
      <c r="L17" s="29" t="s">
        <v>1020</v>
      </c>
      <c r="M17" s="29"/>
      <c r="N17" s="31">
        <f t="shared" si="2"/>
        <v>1136.9989</v>
      </c>
      <c r="O17" s="29">
        <f t="shared" si="3"/>
        <v>4</v>
      </c>
      <c r="P17" s="31">
        <f t="shared" ca="1" si="4"/>
        <v>0</v>
      </c>
      <c r="Q17" s="32">
        <f t="shared" si="5"/>
        <v>1137.31969</v>
      </c>
      <c r="R17" s="29">
        <v>289</v>
      </c>
      <c r="S17" s="28">
        <v>287</v>
      </c>
      <c r="T17" s="28">
        <v>281</v>
      </c>
      <c r="U17" s="28">
        <v>280</v>
      </c>
      <c r="V17" s="28"/>
      <c r="W17" s="28"/>
    </row>
    <row r="18" spans="1:23" s="26" customFormat="1">
      <c r="A18" s="1">
        <v>11</v>
      </c>
      <c r="B18" s="1">
        <v>10</v>
      </c>
      <c r="C18" s="1" t="s">
        <v>47</v>
      </c>
      <c r="D18" s="28" t="s">
        <v>49</v>
      </c>
      <c r="E18" s="29">
        <v>278</v>
      </c>
      <c r="F18" s="28"/>
      <c r="G18" s="28">
        <v>281</v>
      </c>
      <c r="H18" s="28">
        <v>279</v>
      </c>
      <c r="I18" s="28">
        <v>291</v>
      </c>
      <c r="J18" s="28"/>
      <c r="K18" s="31">
        <f t="shared" si="1"/>
        <v>1129</v>
      </c>
      <c r="L18" s="29" t="s">
        <v>1020</v>
      </c>
      <c r="M18" s="29"/>
      <c r="N18" s="31">
        <f t="shared" si="2"/>
        <v>1128.9988000000001</v>
      </c>
      <c r="O18" s="29">
        <f t="shared" si="3"/>
        <v>4</v>
      </c>
      <c r="P18" s="31">
        <f t="shared" ca="1" si="4"/>
        <v>0</v>
      </c>
      <c r="Q18" s="32">
        <f t="shared" si="5"/>
        <v>1129.320968</v>
      </c>
      <c r="R18" s="28">
        <v>291</v>
      </c>
      <c r="S18" s="28">
        <v>281</v>
      </c>
      <c r="T18" s="28">
        <v>279</v>
      </c>
      <c r="U18" s="29">
        <v>278</v>
      </c>
      <c r="V18" s="28"/>
      <c r="W18" s="28"/>
    </row>
    <row r="19" spans="1:23" s="26" customFormat="1">
      <c r="A19" s="1">
        <v>12</v>
      </c>
      <c r="B19" s="1">
        <v>11</v>
      </c>
      <c r="C19" s="1" t="s">
        <v>91</v>
      </c>
      <c r="D19" s="28" t="s">
        <v>52</v>
      </c>
      <c r="E19" s="29">
        <v>263</v>
      </c>
      <c r="F19" s="28">
        <v>271</v>
      </c>
      <c r="G19" s="28">
        <v>286</v>
      </c>
      <c r="H19" s="28">
        <v>282</v>
      </c>
      <c r="I19" s="28">
        <v>278</v>
      </c>
      <c r="J19" s="28"/>
      <c r="K19" s="31">
        <f t="shared" si="1"/>
        <v>1117</v>
      </c>
      <c r="L19" s="29" t="s">
        <v>1020</v>
      </c>
      <c r="M19" s="29"/>
      <c r="N19" s="31">
        <f t="shared" si="2"/>
        <v>1116.9987000000001</v>
      </c>
      <c r="O19" s="29">
        <f t="shared" si="3"/>
        <v>5</v>
      </c>
      <c r="P19" s="31">
        <f t="shared" ca="1" si="4"/>
        <v>0</v>
      </c>
      <c r="Q19" s="32">
        <f t="shared" si="5"/>
        <v>1117.3159773000002</v>
      </c>
      <c r="R19" s="28">
        <v>286</v>
      </c>
      <c r="S19" s="28">
        <v>282</v>
      </c>
      <c r="T19" s="28">
        <v>278</v>
      </c>
      <c r="U19" s="28">
        <v>271</v>
      </c>
      <c r="V19" s="29">
        <v>263</v>
      </c>
      <c r="W19" s="28"/>
    </row>
    <row r="20" spans="1:23" s="26" customFormat="1">
      <c r="A20" s="1">
        <v>13</v>
      </c>
      <c r="B20" s="1">
        <v>12</v>
      </c>
      <c r="C20" s="1" t="s">
        <v>450</v>
      </c>
      <c r="D20" s="28" t="s">
        <v>37</v>
      </c>
      <c r="E20" s="29">
        <v>261</v>
      </c>
      <c r="F20" s="28">
        <v>268</v>
      </c>
      <c r="G20" s="28">
        <v>273</v>
      </c>
      <c r="H20" s="28">
        <v>272</v>
      </c>
      <c r="I20" s="28"/>
      <c r="J20" s="28"/>
      <c r="K20" s="31">
        <f t="shared" si="1"/>
        <v>1074</v>
      </c>
      <c r="L20" s="29" t="s">
        <v>1020</v>
      </c>
      <c r="M20" s="29"/>
      <c r="N20" s="31">
        <f t="shared" si="2"/>
        <v>1073.9985999999999</v>
      </c>
      <c r="O20" s="29">
        <f t="shared" si="3"/>
        <v>4</v>
      </c>
      <c r="P20" s="31">
        <f t="shared" ca="1" si="4"/>
        <v>0</v>
      </c>
      <c r="Q20" s="32">
        <f t="shared" si="5"/>
        <v>1074.3017409999998</v>
      </c>
      <c r="R20" s="28">
        <v>273</v>
      </c>
      <c r="S20" s="28">
        <v>272</v>
      </c>
      <c r="T20" s="28">
        <v>268</v>
      </c>
      <c r="U20" s="29">
        <v>261</v>
      </c>
      <c r="V20" s="28"/>
      <c r="W20" s="28"/>
    </row>
    <row r="21" spans="1:23" s="26" customFormat="1">
      <c r="A21" s="1">
        <v>14</v>
      </c>
      <c r="B21" s="1">
        <v>13</v>
      </c>
      <c r="C21" s="1" t="s">
        <v>451</v>
      </c>
      <c r="D21" s="28" t="s">
        <v>60</v>
      </c>
      <c r="E21" s="29">
        <v>240</v>
      </c>
      <c r="F21" s="28">
        <v>245</v>
      </c>
      <c r="G21" s="28">
        <v>266</v>
      </c>
      <c r="H21" s="28">
        <v>267</v>
      </c>
      <c r="I21" s="28"/>
      <c r="J21" s="28"/>
      <c r="K21" s="31">
        <f t="shared" si="1"/>
        <v>1018</v>
      </c>
      <c r="L21" s="29" t="s">
        <v>1020</v>
      </c>
      <c r="M21" s="29"/>
      <c r="N21" s="31">
        <f t="shared" si="2"/>
        <v>1017.9985</v>
      </c>
      <c r="O21" s="29">
        <f t="shared" si="3"/>
        <v>4</v>
      </c>
      <c r="P21" s="31">
        <f t="shared" ca="1" si="4"/>
        <v>0</v>
      </c>
      <c r="Q21" s="32">
        <f t="shared" si="5"/>
        <v>1018.29479</v>
      </c>
      <c r="R21" s="28">
        <v>267</v>
      </c>
      <c r="S21" s="28">
        <v>266</v>
      </c>
      <c r="T21" s="28">
        <v>245</v>
      </c>
      <c r="U21" s="29">
        <v>240</v>
      </c>
      <c r="V21" s="28"/>
      <c r="W21" s="28"/>
    </row>
    <row r="22" spans="1:23" s="26" customFormat="1">
      <c r="A22" s="1">
        <v>15</v>
      </c>
      <c r="B22" s="1">
        <v>14</v>
      </c>
      <c r="C22" s="1" t="s">
        <v>92</v>
      </c>
      <c r="D22" s="28" t="s">
        <v>87</v>
      </c>
      <c r="E22" s="29">
        <v>238</v>
      </c>
      <c r="F22" s="28">
        <v>232</v>
      </c>
      <c r="G22" s="28">
        <v>259</v>
      </c>
      <c r="H22" s="28">
        <v>243</v>
      </c>
      <c r="I22" s="28">
        <v>277</v>
      </c>
      <c r="J22" s="28"/>
      <c r="K22" s="31">
        <f t="shared" si="1"/>
        <v>1017</v>
      </c>
      <c r="L22" s="29" t="s">
        <v>1020</v>
      </c>
      <c r="M22" s="29"/>
      <c r="N22" s="31">
        <f t="shared" si="2"/>
        <v>1016.9983999999999</v>
      </c>
      <c r="O22" s="29">
        <f t="shared" si="3"/>
        <v>5</v>
      </c>
      <c r="P22" s="31">
        <f t="shared" ca="1" si="4"/>
        <v>0</v>
      </c>
      <c r="Q22" s="32">
        <f t="shared" si="5"/>
        <v>1017.3039911999999</v>
      </c>
      <c r="R22" s="28">
        <v>277</v>
      </c>
      <c r="S22" s="28">
        <v>259</v>
      </c>
      <c r="T22" s="28">
        <v>243</v>
      </c>
      <c r="U22" s="29">
        <v>238</v>
      </c>
      <c r="V22" s="28">
        <v>232</v>
      </c>
      <c r="W22" s="28"/>
    </row>
    <row r="23" spans="1:23" s="26" customFormat="1">
      <c r="A23" s="1">
        <v>16</v>
      </c>
      <c r="B23" s="1">
        <v>15</v>
      </c>
      <c r="C23" s="1" t="s">
        <v>118</v>
      </c>
      <c r="D23" s="28" t="s">
        <v>28</v>
      </c>
      <c r="E23" s="29">
        <v>222</v>
      </c>
      <c r="F23" s="28">
        <v>218</v>
      </c>
      <c r="G23" s="28">
        <v>250</v>
      </c>
      <c r="H23" s="28">
        <v>251</v>
      </c>
      <c r="I23" s="28">
        <v>260</v>
      </c>
      <c r="J23" s="28"/>
      <c r="K23" s="31">
        <f t="shared" si="1"/>
        <v>983</v>
      </c>
      <c r="L23" s="29" t="s">
        <v>1020</v>
      </c>
      <c r="M23" s="29"/>
      <c r="N23" s="31">
        <f t="shared" si="2"/>
        <v>982.99829999999997</v>
      </c>
      <c r="O23" s="29">
        <f t="shared" si="3"/>
        <v>5</v>
      </c>
      <c r="P23" s="31">
        <f t="shared" ca="1" si="4"/>
        <v>0</v>
      </c>
      <c r="Q23" s="32">
        <f t="shared" si="5"/>
        <v>983.28614379999999</v>
      </c>
      <c r="R23" s="28">
        <v>260</v>
      </c>
      <c r="S23" s="28">
        <v>251</v>
      </c>
      <c r="T23" s="28">
        <v>250</v>
      </c>
      <c r="U23" s="29">
        <v>222</v>
      </c>
      <c r="V23" s="28">
        <v>218</v>
      </c>
      <c r="W23" s="28"/>
    </row>
    <row r="24" spans="1:23" s="26" customFormat="1">
      <c r="A24" s="1">
        <v>17</v>
      </c>
      <c r="B24" s="1">
        <v>16</v>
      </c>
      <c r="C24" s="1" t="s">
        <v>162</v>
      </c>
      <c r="D24" s="28" t="s">
        <v>37</v>
      </c>
      <c r="E24" s="29">
        <v>231</v>
      </c>
      <c r="F24" s="28">
        <v>250</v>
      </c>
      <c r="G24" s="28">
        <v>243</v>
      </c>
      <c r="H24" s="28">
        <v>247</v>
      </c>
      <c r="I24" s="28">
        <v>236</v>
      </c>
      <c r="J24" s="28"/>
      <c r="K24" s="31">
        <f t="shared" si="1"/>
        <v>976</v>
      </c>
      <c r="L24" s="29" t="s">
        <v>1020</v>
      </c>
      <c r="M24" s="29"/>
      <c r="N24" s="31">
        <f t="shared" si="2"/>
        <v>975.9982</v>
      </c>
      <c r="O24" s="29">
        <f t="shared" si="3"/>
        <v>5</v>
      </c>
      <c r="P24" s="31">
        <f t="shared" ca="1" si="4"/>
        <v>0</v>
      </c>
      <c r="Q24" s="32">
        <f t="shared" si="5"/>
        <v>976.27558910000005</v>
      </c>
      <c r="R24" s="28">
        <v>250</v>
      </c>
      <c r="S24" s="28">
        <v>247</v>
      </c>
      <c r="T24" s="28">
        <v>243</v>
      </c>
      <c r="U24" s="28">
        <v>236</v>
      </c>
      <c r="V24" s="29">
        <v>231</v>
      </c>
      <c r="W24" s="28"/>
    </row>
    <row r="25" spans="1:23" s="26" customFormat="1">
      <c r="A25" s="1">
        <v>18</v>
      </c>
      <c r="B25" s="1">
        <v>17</v>
      </c>
      <c r="C25" s="1" t="s">
        <v>169</v>
      </c>
      <c r="D25" s="28" t="s">
        <v>49</v>
      </c>
      <c r="E25" s="29">
        <v>226</v>
      </c>
      <c r="F25" s="28">
        <v>188</v>
      </c>
      <c r="G25" s="28">
        <v>251</v>
      </c>
      <c r="H25" s="28">
        <v>206</v>
      </c>
      <c r="I25" s="28">
        <v>234</v>
      </c>
      <c r="J25" s="28"/>
      <c r="K25" s="31">
        <f t="shared" si="1"/>
        <v>917</v>
      </c>
      <c r="L25" s="29" t="s">
        <v>1020</v>
      </c>
      <c r="M25" s="29"/>
      <c r="N25" s="31">
        <f t="shared" si="2"/>
        <v>916.99810000000002</v>
      </c>
      <c r="O25" s="29">
        <f t="shared" si="3"/>
        <v>5</v>
      </c>
      <c r="P25" s="31">
        <f t="shared" ca="1" si="4"/>
        <v>0</v>
      </c>
      <c r="Q25" s="32">
        <f t="shared" si="5"/>
        <v>917.27498480000008</v>
      </c>
      <c r="R25" s="28">
        <v>251</v>
      </c>
      <c r="S25" s="28">
        <v>234</v>
      </c>
      <c r="T25" s="29">
        <v>226</v>
      </c>
      <c r="U25" s="28">
        <v>206</v>
      </c>
      <c r="V25" s="28">
        <v>188</v>
      </c>
      <c r="W25" s="28"/>
    </row>
    <row r="26" spans="1:23" s="26" customFormat="1">
      <c r="A26" s="1">
        <v>19</v>
      </c>
      <c r="B26" s="1">
        <v>18</v>
      </c>
      <c r="C26" s="1" t="s">
        <v>177</v>
      </c>
      <c r="D26" s="28" t="s">
        <v>67</v>
      </c>
      <c r="E26" s="29">
        <v>207</v>
      </c>
      <c r="F26" s="28">
        <v>209</v>
      </c>
      <c r="G26" s="28">
        <v>244</v>
      </c>
      <c r="H26" s="28">
        <v>199</v>
      </c>
      <c r="I26" s="28">
        <v>229</v>
      </c>
      <c r="J26" s="28"/>
      <c r="K26" s="31">
        <f t="shared" si="1"/>
        <v>889</v>
      </c>
      <c r="L26" s="29" t="s">
        <v>1020</v>
      </c>
      <c r="M26" s="29"/>
      <c r="N26" s="31">
        <f t="shared" si="2"/>
        <v>888.99800000000005</v>
      </c>
      <c r="O26" s="29">
        <f t="shared" si="3"/>
        <v>5</v>
      </c>
      <c r="P26" s="31">
        <f t="shared" ca="1" si="4"/>
        <v>0</v>
      </c>
      <c r="Q26" s="32">
        <f t="shared" si="5"/>
        <v>889.26721690000011</v>
      </c>
      <c r="R26" s="28">
        <v>244</v>
      </c>
      <c r="S26" s="28">
        <v>229</v>
      </c>
      <c r="T26" s="28">
        <v>209</v>
      </c>
      <c r="U26" s="29">
        <v>207</v>
      </c>
      <c r="V26" s="28">
        <v>199</v>
      </c>
      <c r="W26" s="28"/>
    </row>
    <row r="27" spans="1:23" s="26" customFormat="1">
      <c r="A27" s="1">
        <v>20</v>
      </c>
      <c r="B27" s="1">
        <v>19</v>
      </c>
      <c r="C27" s="1" t="s">
        <v>290</v>
      </c>
      <c r="D27" s="28" t="s">
        <v>56</v>
      </c>
      <c r="E27" s="29">
        <v>247</v>
      </c>
      <c r="F27" s="28"/>
      <c r="G27" s="28">
        <v>234</v>
      </c>
      <c r="H27" s="28">
        <v>236</v>
      </c>
      <c r="I27" s="28">
        <v>167</v>
      </c>
      <c r="J27" s="28"/>
      <c r="K27" s="31">
        <f t="shared" si="1"/>
        <v>884</v>
      </c>
      <c r="L27" s="29" t="s">
        <v>1020</v>
      </c>
      <c r="M27" s="29"/>
      <c r="N27" s="31">
        <f t="shared" si="2"/>
        <v>883.99789999999996</v>
      </c>
      <c r="O27" s="29">
        <f t="shared" si="3"/>
        <v>4</v>
      </c>
      <c r="P27" s="31">
        <f t="shared" ca="1" si="4"/>
        <v>0</v>
      </c>
      <c r="Q27" s="32">
        <f t="shared" si="5"/>
        <v>884.27100699999994</v>
      </c>
      <c r="R27" s="29">
        <v>247</v>
      </c>
      <c r="S27" s="28">
        <v>236</v>
      </c>
      <c r="T27" s="28">
        <v>234</v>
      </c>
      <c r="U27" s="28">
        <v>167</v>
      </c>
      <c r="V27" s="28"/>
      <c r="W27" s="28"/>
    </row>
    <row r="28" spans="1:23" s="26" customFormat="1">
      <c r="A28" s="1">
        <v>21</v>
      </c>
      <c r="B28" s="1">
        <v>20</v>
      </c>
      <c r="C28" s="1" t="s">
        <v>452</v>
      </c>
      <c r="D28" s="28" t="s">
        <v>56</v>
      </c>
      <c r="E28" s="29">
        <v>286</v>
      </c>
      <c r="F28" s="28">
        <v>290</v>
      </c>
      <c r="G28" s="28"/>
      <c r="H28" s="28">
        <v>291</v>
      </c>
      <c r="I28" s="28"/>
      <c r="J28" s="28"/>
      <c r="K28" s="31">
        <f t="shared" si="1"/>
        <v>867</v>
      </c>
      <c r="L28" s="29" t="s">
        <v>1020</v>
      </c>
      <c r="M28" s="29"/>
      <c r="N28" s="31">
        <f t="shared" si="2"/>
        <v>866.99779999999998</v>
      </c>
      <c r="O28" s="29">
        <f t="shared" si="3"/>
        <v>3</v>
      </c>
      <c r="P28" s="31">
        <f t="shared" ca="1" si="4"/>
        <v>0</v>
      </c>
      <c r="Q28" s="32">
        <f t="shared" si="5"/>
        <v>867.32066000000009</v>
      </c>
      <c r="R28" s="28">
        <v>291</v>
      </c>
      <c r="S28" s="28">
        <v>290</v>
      </c>
      <c r="T28" s="29">
        <v>286</v>
      </c>
      <c r="U28" s="28"/>
      <c r="V28" s="28"/>
      <c r="W28" s="28"/>
    </row>
    <row r="29" spans="1:23" s="26" customFormat="1">
      <c r="A29" s="1">
        <v>22</v>
      </c>
      <c r="B29" s="1">
        <v>21</v>
      </c>
      <c r="C29" s="1" t="s">
        <v>453</v>
      </c>
      <c r="D29" s="28" t="s">
        <v>60</v>
      </c>
      <c r="E29" s="29">
        <v>245</v>
      </c>
      <c r="F29" s="28">
        <v>273</v>
      </c>
      <c r="G29" s="28"/>
      <c r="H29" s="28">
        <v>278</v>
      </c>
      <c r="I29" s="28"/>
      <c r="J29" s="28"/>
      <c r="K29" s="31">
        <f t="shared" si="1"/>
        <v>796</v>
      </c>
      <c r="L29" s="29" t="s">
        <v>1020</v>
      </c>
      <c r="M29" s="29"/>
      <c r="N29" s="31">
        <f t="shared" si="2"/>
        <v>795.99770000000001</v>
      </c>
      <c r="O29" s="29">
        <f t="shared" si="3"/>
        <v>3</v>
      </c>
      <c r="P29" s="31">
        <f t="shared" ca="1" si="4"/>
        <v>0</v>
      </c>
      <c r="Q29" s="32">
        <f t="shared" si="5"/>
        <v>796.30544999999995</v>
      </c>
      <c r="R29" s="28">
        <v>278</v>
      </c>
      <c r="S29" s="28">
        <v>273</v>
      </c>
      <c r="T29" s="29">
        <v>245</v>
      </c>
      <c r="U29" s="28"/>
      <c r="V29" s="28"/>
      <c r="W29" s="28"/>
    </row>
    <row r="30" spans="1:23" s="26" customFormat="1">
      <c r="A30" s="1">
        <v>23</v>
      </c>
      <c r="B30" s="1" t="s">
        <v>70</v>
      </c>
      <c r="C30" s="1" t="s">
        <v>232</v>
      </c>
      <c r="D30" s="28" t="s">
        <v>31</v>
      </c>
      <c r="E30" s="29">
        <v>201</v>
      </c>
      <c r="F30" s="28">
        <v>190</v>
      </c>
      <c r="G30" s="28">
        <v>203</v>
      </c>
      <c r="H30" s="28"/>
      <c r="I30" s="28">
        <v>200</v>
      </c>
      <c r="J30" s="28"/>
      <c r="K30" s="31">
        <f t="shared" si="1"/>
        <v>794</v>
      </c>
      <c r="L30" s="29" t="s">
        <v>1021</v>
      </c>
      <c r="M30" s="29"/>
      <c r="N30" s="31">
        <f t="shared" si="2"/>
        <v>793.99760000000003</v>
      </c>
      <c r="O30" s="29">
        <f t="shared" si="3"/>
        <v>4</v>
      </c>
      <c r="P30" s="31">
        <f t="shared" ca="1" si="4"/>
        <v>0</v>
      </c>
      <c r="Q30" s="32">
        <f t="shared" si="5"/>
        <v>794.22288999999989</v>
      </c>
      <c r="R30" s="28">
        <v>203</v>
      </c>
      <c r="S30" s="29">
        <v>201</v>
      </c>
      <c r="T30" s="28">
        <v>200</v>
      </c>
      <c r="U30" s="28">
        <v>190</v>
      </c>
      <c r="V30" s="28"/>
      <c r="W30" s="28"/>
    </row>
    <row r="31" spans="1:23" s="26" customFormat="1">
      <c r="A31" s="1">
        <v>24</v>
      </c>
      <c r="B31" s="1">
        <v>22</v>
      </c>
      <c r="C31" s="1" t="s">
        <v>454</v>
      </c>
      <c r="D31" s="28" t="s">
        <v>84</v>
      </c>
      <c r="E31" s="29">
        <v>248</v>
      </c>
      <c r="F31" s="28"/>
      <c r="G31" s="28">
        <v>277</v>
      </c>
      <c r="H31" s="28">
        <v>266</v>
      </c>
      <c r="I31" s="28"/>
      <c r="J31" s="28"/>
      <c r="K31" s="31">
        <f t="shared" si="1"/>
        <v>791</v>
      </c>
      <c r="L31" s="29" t="s">
        <v>1020</v>
      </c>
      <c r="M31" s="29"/>
      <c r="N31" s="31">
        <f t="shared" si="2"/>
        <v>790.99749999999995</v>
      </c>
      <c r="O31" s="29">
        <f t="shared" si="3"/>
        <v>3</v>
      </c>
      <c r="P31" s="31">
        <f t="shared" ca="1" si="4"/>
        <v>0</v>
      </c>
      <c r="Q31" s="32">
        <f t="shared" si="5"/>
        <v>791.30358000000001</v>
      </c>
      <c r="R31" s="28">
        <v>277</v>
      </c>
      <c r="S31" s="28">
        <v>266</v>
      </c>
      <c r="T31" s="29">
        <v>248</v>
      </c>
      <c r="U31" s="28"/>
      <c r="V31" s="28"/>
      <c r="W31" s="28"/>
    </row>
    <row r="32" spans="1:23" s="26" customFormat="1">
      <c r="A32" s="1">
        <v>25</v>
      </c>
      <c r="B32" s="1">
        <v>23</v>
      </c>
      <c r="C32" s="1" t="s">
        <v>212</v>
      </c>
      <c r="D32" s="28" t="s">
        <v>24</v>
      </c>
      <c r="E32" s="29">
        <v>174</v>
      </c>
      <c r="F32" s="28">
        <v>174</v>
      </c>
      <c r="G32" s="28"/>
      <c r="H32" s="28">
        <v>198</v>
      </c>
      <c r="I32" s="28">
        <v>214</v>
      </c>
      <c r="J32" s="28"/>
      <c r="K32" s="31">
        <f t="shared" si="1"/>
        <v>760</v>
      </c>
      <c r="L32" s="29" t="s">
        <v>1020</v>
      </c>
      <c r="M32" s="29"/>
      <c r="N32" s="31">
        <f t="shared" si="2"/>
        <v>759.99739999999997</v>
      </c>
      <c r="O32" s="29">
        <f t="shared" si="3"/>
        <v>4</v>
      </c>
      <c r="P32" s="31">
        <f t="shared" ca="1" si="4"/>
        <v>0</v>
      </c>
      <c r="Q32" s="32">
        <f t="shared" si="5"/>
        <v>760.23311400000011</v>
      </c>
      <c r="R32" s="28">
        <v>214</v>
      </c>
      <c r="S32" s="28">
        <v>198</v>
      </c>
      <c r="T32" s="29">
        <v>174</v>
      </c>
      <c r="U32" s="28">
        <v>174</v>
      </c>
      <c r="V32" s="28"/>
      <c r="W32" s="28"/>
    </row>
    <row r="33" spans="1:23" s="26" customFormat="1">
      <c r="A33" s="1">
        <v>26</v>
      </c>
      <c r="B33" s="1">
        <v>24</v>
      </c>
      <c r="C33" s="1" t="s">
        <v>230</v>
      </c>
      <c r="D33" s="28" t="s">
        <v>84</v>
      </c>
      <c r="E33" s="29">
        <v>166</v>
      </c>
      <c r="F33" s="28">
        <v>175</v>
      </c>
      <c r="G33" s="28">
        <v>186</v>
      </c>
      <c r="H33" s="28">
        <v>168</v>
      </c>
      <c r="I33" s="28">
        <v>201</v>
      </c>
      <c r="J33" s="28"/>
      <c r="K33" s="31">
        <f t="shared" si="1"/>
        <v>730</v>
      </c>
      <c r="L33" s="29" t="s">
        <v>1020</v>
      </c>
      <c r="M33" s="29"/>
      <c r="N33" s="31">
        <f t="shared" si="2"/>
        <v>729.9973</v>
      </c>
      <c r="O33" s="29">
        <f t="shared" si="3"/>
        <v>5</v>
      </c>
      <c r="P33" s="31">
        <f t="shared" ca="1" si="4"/>
        <v>0</v>
      </c>
      <c r="Q33" s="32">
        <f t="shared" si="5"/>
        <v>730.21883460000004</v>
      </c>
      <c r="R33" s="28">
        <v>201</v>
      </c>
      <c r="S33" s="28">
        <v>186</v>
      </c>
      <c r="T33" s="28">
        <v>175</v>
      </c>
      <c r="U33" s="28">
        <v>168</v>
      </c>
      <c r="V33" s="29">
        <v>166</v>
      </c>
      <c r="W33" s="28"/>
    </row>
    <row r="34" spans="1:23" s="26" customFormat="1">
      <c r="A34" s="1">
        <v>27</v>
      </c>
      <c r="B34" s="1">
        <v>25</v>
      </c>
      <c r="C34" s="1" t="s">
        <v>248</v>
      </c>
      <c r="D34" s="28" t="s">
        <v>64</v>
      </c>
      <c r="E34" s="29">
        <v>148</v>
      </c>
      <c r="F34" s="28">
        <v>154</v>
      </c>
      <c r="G34" s="28">
        <v>179</v>
      </c>
      <c r="H34" s="28">
        <v>190</v>
      </c>
      <c r="I34" s="28">
        <v>190</v>
      </c>
      <c r="J34" s="28"/>
      <c r="K34" s="31">
        <f t="shared" si="1"/>
        <v>713</v>
      </c>
      <c r="L34" s="29" t="s">
        <v>1020</v>
      </c>
      <c r="M34" s="29"/>
      <c r="N34" s="31">
        <f t="shared" si="2"/>
        <v>712.99720000000002</v>
      </c>
      <c r="O34" s="29">
        <f t="shared" si="3"/>
        <v>5</v>
      </c>
      <c r="P34" s="31">
        <f t="shared" ca="1" si="4"/>
        <v>0</v>
      </c>
      <c r="Q34" s="32">
        <f t="shared" si="5"/>
        <v>713.20815880000009</v>
      </c>
      <c r="R34" s="28">
        <v>190</v>
      </c>
      <c r="S34" s="28">
        <v>190</v>
      </c>
      <c r="T34" s="28">
        <v>179</v>
      </c>
      <c r="U34" s="28">
        <v>154</v>
      </c>
      <c r="V34" s="29">
        <v>148</v>
      </c>
      <c r="W34" s="28"/>
    </row>
    <row r="35" spans="1:23" s="26" customFormat="1">
      <c r="A35" s="1">
        <v>28</v>
      </c>
      <c r="B35" s="1">
        <v>26</v>
      </c>
      <c r="C35" s="1" t="s">
        <v>254</v>
      </c>
      <c r="D35" s="28" t="s">
        <v>95</v>
      </c>
      <c r="E35" s="29">
        <v>169</v>
      </c>
      <c r="F35" s="28">
        <v>176</v>
      </c>
      <c r="G35" s="28"/>
      <c r="H35" s="28">
        <v>177</v>
      </c>
      <c r="I35" s="28">
        <v>187</v>
      </c>
      <c r="J35" s="28"/>
      <c r="K35" s="31">
        <f t="shared" si="1"/>
        <v>709</v>
      </c>
      <c r="L35" s="29" t="s">
        <v>1020</v>
      </c>
      <c r="M35" s="29"/>
      <c r="N35" s="31">
        <f t="shared" si="2"/>
        <v>708.99710000000005</v>
      </c>
      <c r="O35" s="29">
        <f t="shared" si="3"/>
        <v>4</v>
      </c>
      <c r="P35" s="31">
        <f t="shared" ca="1" si="4"/>
        <v>0</v>
      </c>
      <c r="Q35" s="32">
        <f t="shared" si="5"/>
        <v>709.20372900000007</v>
      </c>
      <c r="R35" s="28">
        <v>187</v>
      </c>
      <c r="S35" s="28">
        <v>177</v>
      </c>
      <c r="T35" s="28">
        <v>176</v>
      </c>
      <c r="U35" s="29">
        <v>169</v>
      </c>
      <c r="V35" s="28"/>
      <c r="W35" s="28"/>
    </row>
    <row r="36" spans="1:23" s="26" customFormat="1">
      <c r="A36" s="1">
        <v>29</v>
      </c>
      <c r="B36" s="1">
        <v>27</v>
      </c>
      <c r="C36" s="1" t="s">
        <v>455</v>
      </c>
      <c r="D36" s="28" t="s">
        <v>56</v>
      </c>
      <c r="E36" s="29">
        <v>214</v>
      </c>
      <c r="F36" s="28">
        <v>224</v>
      </c>
      <c r="G36" s="28"/>
      <c r="H36" s="28">
        <v>205</v>
      </c>
      <c r="I36" s="28"/>
      <c r="J36" s="28"/>
      <c r="K36" s="31">
        <f t="shared" si="1"/>
        <v>643</v>
      </c>
      <c r="L36" s="29" t="s">
        <v>1020</v>
      </c>
      <c r="M36" s="29"/>
      <c r="N36" s="31">
        <f t="shared" si="2"/>
        <v>642.99699999999996</v>
      </c>
      <c r="O36" s="29">
        <f t="shared" si="3"/>
        <v>3</v>
      </c>
      <c r="P36" s="31">
        <f t="shared" ca="1" si="4"/>
        <v>0</v>
      </c>
      <c r="Q36" s="32">
        <f t="shared" si="5"/>
        <v>643.24445000000003</v>
      </c>
      <c r="R36" s="28">
        <v>224</v>
      </c>
      <c r="S36" s="29">
        <v>214</v>
      </c>
      <c r="T36" s="28">
        <v>205</v>
      </c>
      <c r="U36" s="28"/>
      <c r="V36" s="28"/>
      <c r="W36" s="28"/>
    </row>
    <row r="37" spans="1:23" s="26" customFormat="1">
      <c r="A37" s="1">
        <v>30</v>
      </c>
      <c r="B37" s="1">
        <v>28</v>
      </c>
      <c r="C37" s="1" t="s">
        <v>368</v>
      </c>
      <c r="D37" s="28" t="s">
        <v>37</v>
      </c>
      <c r="E37" s="29">
        <v>143</v>
      </c>
      <c r="F37" s="28">
        <v>157</v>
      </c>
      <c r="G37" s="28">
        <v>167</v>
      </c>
      <c r="H37" s="28"/>
      <c r="I37" s="28">
        <v>134</v>
      </c>
      <c r="J37" s="28"/>
      <c r="K37" s="31">
        <f t="shared" si="1"/>
        <v>601</v>
      </c>
      <c r="L37" s="29" t="s">
        <v>1020</v>
      </c>
      <c r="M37" s="29"/>
      <c r="N37" s="31">
        <f t="shared" si="2"/>
        <v>600.99689999999998</v>
      </c>
      <c r="O37" s="29">
        <f t="shared" si="3"/>
        <v>4</v>
      </c>
      <c r="P37" s="31">
        <f t="shared" ca="1" si="4"/>
        <v>0</v>
      </c>
      <c r="Q37" s="32">
        <f t="shared" si="5"/>
        <v>601.18116400000008</v>
      </c>
      <c r="R37" s="28">
        <v>167</v>
      </c>
      <c r="S37" s="28">
        <v>157</v>
      </c>
      <c r="T37" s="29">
        <v>143</v>
      </c>
      <c r="U37" s="28">
        <v>134</v>
      </c>
      <c r="V37" s="28"/>
      <c r="W37" s="28"/>
    </row>
    <row r="38" spans="1:23" s="26" customFormat="1">
      <c r="A38" s="1">
        <v>31</v>
      </c>
      <c r="B38" s="1">
        <v>29</v>
      </c>
      <c r="C38" s="1" t="s">
        <v>456</v>
      </c>
      <c r="D38" s="28" t="s">
        <v>195</v>
      </c>
      <c r="E38" s="29"/>
      <c r="F38" s="28">
        <v>300</v>
      </c>
      <c r="G38" s="28"/>
      <c r="H38" s="28">
        <v>293</v>
      </c>
      <c r="I38" s="28"/>
      <c r="J38" s="28"/>
      <c r="K38" s="31">
        <f t="shared" si="1"/>
        <v>593</v>
      </c>
      <c r="L38" s="29" t="s">
        <v>1020</v>
      </c>
      <c r="M38" s="29"/>
      <c r="N38" s="31">
        <f t="shared" si="2"/>
        <v>592.99680000000001</v>
      </c>
      <c r="O38" s="29">
        <f t="shared" si="3"/>
        <v>2</v>
      </c>
      <c r="P38" s="31">
        <f t="shared" ca="1" si="4"/>
        <v>0</v>
      </c>
      <c r="Q38" s="32">
        <f t="shared" si="5"/>
        <v>593.3261</v>
      </c>
      <c r="R38" s="28">
        <v>300</v>
      </c>
      <c r="S38" s="28">
        <v>293</v>
      </c>
      <c r="T38" s="29"/>
      <c r="U38" s="28"/>
      <c r="V38" s="28"/>
      <c r="W38" s="28"/>
    </row>
    <row r="39" spans="1:23" s="26" customFormat="1">
      <c r="A39" s="1">
        <v>32</v>
      </c>
      <c r="B39" s="1">
        <v>30</v>
      </c>
      <c r="C39" s="1" t="s">
        <v>457</v>
      </c>
      <c r="D39" s="28" t="s">
        <v>185</v>
      </c>
      <c r="E39" s="29">
        <v>297</v>
      </c>
      <c r="F39" s="28">
        <v>296</v>
      </c>
      <c r="G39" s="28"/>
      <c r="H39" s="28"/>
      <c r="I39" s="28"/>
      <c r="J39" s="28"/>
      <c r="K39" s="31">
        <f t="shared" si="1"/>
        <v>593</v>
      </c>
      <c r="L39" s="29" t="s">
        <v>1020</v>
      </c>
      <c r="M39" s="28"/>
      <c r="N39" s="31">
        <f t="shared" si="2"/>
        <v>592.99670000000003</v>
      </c>
      <c r="O39" s="29">
        <f t="shared" si="3"/>
        <v>2</v>
      </c>
      <c r="P39" s="31">
        <f t="shared" ca="1" si="4"/>
        <v>0</v>
      </c>
      <c r="Q39" s="32">
        <f t="shared" si="5"/>
        <v>593.32330000000002</v>
      </c>
      <c r="R39" s="29">
        <v>297</v>
      </c>
      <c r="S39" s="28">
        <v>296</v>
      </c>
      <c r="T39" s="28"/>
      <c r="U39" s="28"/>
      <c r="V39" s="28"/>
      <c r="W39" s="28"/>
    </row>
    <row r="40" spans="1:23" s="26" customFormat="1">
      <c r="A40" s="1">
        <v>33</v>
      </c>
      <c r="B40" s="1">
        <v>31</v>
      </c>
      <c r="C40" s="1" t="s">
        <v>458</v>
      </c>
      <c r="D40" s="28" t="s">
        <v>195</v>
      </c>
      <c r="E40" s="29"/>
      <c r="F40" s="28">
        <v>295</v>
      </c>
      <c r="G40" s="28">
        <v>296</v>
      </c>
      <c r="H40" s="28"/>
      <c r="I40" s="28"/>
      <c r="J40" s="28"/>
      <c r="K40" s="31">
        <f t="shared" ref="K40:K71" si="6">IFERROR(LARGE(E40:J40,1),0)+IF($D$5&gt;=2,IFERROR(LARGE(E40:J40,2),0),0)+IF($D$5&gt;=3,IFERROR(LARGE(E40:J40,3),0),0)+IF($D$5&gt;=4,IFERROR(LARGE(E40:J40,4),0),0)+IF($D$5&gt;=5,IFERROR(LARGE(E40:J40,5),0),0)+IF($D$5&gt;=6,IFERROR(LARGE(E40:J40,6),0),0)</f>
        <v>591</v>
      </c>
      <c r="L40" s="29" t="s">
        <v>1020</v>
      </c>
      <c r="M40" s="29"/>
      <c r="N40" s="31">
        <f t="shared" ref="N40:N71" si="7">K40-(ROW(K40)-ROW(K$6))/10000</f>
        <v>590.99659999999994</v>
      </c>
      <c r="O40" s="29">
        <f t="shared" ref="O40:O71" si="8">COUNT(E40:J40)</f>
        <v>2</v>
      </c>
      <c r="P40" s="31">
        <f t="shared" ref="P40:P71" ca="1" si="9">IF(AND(O40=1,OFFSET(D40,0,P$3)&gt;0),"Y",0)</f>
        <v>0</v>
      </c>
      <c r="Q40" s="32">
        <f t="shared" ref="Q40:Q71" si="10">N40+R40/1000+S40/10000+T40/100000+U40/1000000+V40/10000000+W40/100000000</f>
        <v>591.32209999999998</v>
      </c>
      <c r="R40" s="28">
        <v>296</v>
      </c>
      <c r="S40" s="28">
        <v>295</v>
      </c>
      <c r="T40" s="29"/>
      <c r="U40" s="28"/>
      <c r="V40" s="28"/>
      <c r="W40" s="28"/>
    </row>
    <row r="41" spans="1:23" s="26" customFormat="1">
      <c r="A41" s="1">
        <v>34</v>
      </c>
      <c r="B41" s="1">
        <v>32</v>
      </c>
      <c r="C41" s="1" t="s">
        <v>459</v>
      </c>
      <c r="D41" s="28" t="s">
        <v>28</v>
      </c>
      <c r="E41" s="29">
        <v>294</v>
      </c>
      <c r="F41" s="28">
        <v>294</v>
      </c>
      <c r="G41" s="28"/>
      <c r="H41" s="28"/>
      <c r="I41" s="28"/>
      <c r="J41" s="28"/>
      <c r="K41" s="31">
        <f t="shared" si="6"/>
        <v>588</v>
      </c>
      <c r="L41" s="29" t="s">
        <v>1020</v>
      </c>
      <c r="M41" s="29"/>
      <c r="N41" s="31">
        <f t="shared" si="7"/>
        <v>587.99649999999997</v>
      </c>
      <c r="O41" s="29">
        <f t="shared" si="8"/>
        <v>2</v>
      </c>
      <c r="P41" s="31">
        <f t="shared" ca="1" si="9"/>
        <v>0</v>
      </c>
      <c r="Q41" s="32">
        <f t="shared" si="10"/>
        <v>588.31989999999996</v>
      </c>
      <c r="R41" s="29">
        <v>294</v>
      </c>
      <c r="S41" s="28">
        <v>294</v>
      </c>
      <c r="T41" s="28"/>
      <c r="U41" s="28"/>
      <c r="V41" s="28"/>
      <c r="W41" s="28"/>
    </row>
    <row r="42" spans="1:23" s="26" customFormat="1">
      <c r="A42" s="1">
        <v>35</v>
      </c>
      <c r="B42" s="1">
        <v>33</v>
      </c>
      <c r="C42" s="1" t="s">
        <v>460</v>
      </c>
      <c r="D42" s="28" t="s">
        <v>195</v>
      </c>
      <c r="E42" s="29"/>
      <c r="F42" s="28">
        <v>287</v>
      </c>
      <c r="G42" s="28">
        <v>294</v>
      </c>
      <c r="H42" s="28"/>
      <c r="I42" s="28"/>
      <c r="J42" s="28"/>
      <c r="K42" s="31">
        <f t="shared" si="6"/>
        <v>581</v>
      </c>
      <c r="L42" s="29" t="s">
        <v>1020</v>
      </c>
      <c r="M42" s="29"/>
      <c r="N42" s="31">
        <f t="shared" si="7"/>
        <v>580.99639999999999</v>
      </c>
      <c r="O42" s="29">
        <f t="shared" si="8"/>
        <v>2</v>
      </c>
      <c r="P42" s="31">
        <f t="shared" ca="1" si="9"/>
        <v>0</v>
      </c>
      <c r="Q42" s="32">
        <f t="shared" si="10"/>
        <v>581.31909999999993</v>
      </c>
      <c r="R42" s="28">
        <v>294</v>
      </c>
      <c r="S42" s="28">
        <v>287</v>
      </c>
      <c r="T42" s="29"/>
      <c r="U42" s="28"/>
      <c r="V42" s="28"/>
      <c r="W42" s="28"/>
    </row>
    <row r="43" spans="1:23" s="26" customFormat="1">
      <c r="A43" s="1">
        <v>36</v>
      </c>
      <c r="B43" s="1">
        <v>34</v>
      </c>
      <c r="C43" s="1" t="s">
        <v>461</v>
      </c>
      <c r="D43" s="28" t="s">
        <v>195</v>
      </c>
      <c r="E43" s="29">
        <v>290</v>
      </c>
      <c r="F43" s="28">
        <v>291</v>
      </c>
      <c r="G43" s="28"/>
      <c r="H43" s="28"/>
      <c r="I43" s="28"/>
      <c r="J43" s="28"/>
      <c r="K43" s="31">
        <f t="shared" si="6"/>
        <v>581</v>
      </c>
      <c r="L43" s="29" t="s">
        <v>1020</v>
      </c>
      <c r="M43" s="29"/>
      <c r="N43" s="31">
        <f t="shared" si="7"/>
        <v>580.99630000000002</v>
      </c>
      <c r="O43" s="29">
        <f t="shared" si="8"/>
        <v>2</v>
      </c>
      <c r="P43" s="31">
        <f t="shared" ca="1" si="9"/>
        <v>0</v>
      </c>
      <c r="Q43" s="32">
        <f t="shared" si="10"/>
        <v>581.31630000000007</v>
      </c>
      <c r="R43" s="28">
        <v>291</v>
      </c>
      <c r="S43" s="29">
        <v>290</v>
      </c>
      <c r="T43" s="28"/>
      <c r="U43" s="28"/>
      <c r="V43" s="28"/>
      <c r="W43" s="28"/>
    </row>
    <row r="44" spans="1:23" s="26" customFormat="1">
      <c r="A44" s="1">
        <v>37</v>
      </c>
      <c r="B44" s="1" t="s">
        <v>70</v>
      </c>
      <c r="C44" s="1" t="s">
        <v>462</v>
      </c>
      <c r="D44" s="28" t="s">
        <v>31</v>
      </c>
      <c r="E44" s="29">
        <v>198</v>
      </c>
      <c r="F44" s="28">
        <v>170</v>
      </c>
      <c r="G44" s="28">
        <v>204</v>
      </c>
      <c r="H44" s="28"/>
      <c r="I44" s="28"/>
      <c r="J44" s="28"/>
      <c r="K44" s="31">
        <f t="shared" si="6"/>
        <v>572</v>
      </c>
      <c r="L44" s="29" t="s">
        <v>1021</v>
      </c>
      <c r="M44" s="29"/>
      <c r="N44" s="31">
        <f t="shared" si="7"/>
        <v>571.99620000000004</v>
      </c>
      <c r="O44" s="29">
        <f t="shared" si="8"/>
        <v>3</v>
      </c>
      <c r="P44" s="31">
        <f t="shared" ca="1" si="9"/>
        <v>0</v>
      </c>
      <c r="Q44" s="32">
        <f t="shared" si="10"/>
        <v>572.22170000000006</v>
      </c>
      <c r="R44" s="28">
        <v>204</v>
      </c>
      <c r="S44" s="29">
        <v>198</v>
      </c>
      <c r="T44" s="28">
        <v>170</v>
      </c>
      <c r="U44" s="28"/>
      <c r="V44" s="28"/>
      <c r="W44" s="28"/>
    </row>
    <row r="45" spans="1:23" s="26" customFormat="1">
      <c r="A45" s="1">
        <v>38</v>
      </c>
      <c r="B45" s="1">
        <v>35</v>
      </c>
      <c r="C45" s="1" t="s">
        <v>463</v>
      </c>
      <c r="D45" s="28" t="s">
        <v>28</v>
      </c>
      <c r="E45" s="29"/>
      <c r="F45" s="28">
        <v>278</v>
      </c>
      <c r="G45" s="28">
        <v>290</v>
      </c>
      <c r="H45" s="28"/>
      <c r="I45" s="28"/>
      <c r="J45" s="28"/>
      <c r="K45" s="31">
        <f t="shared" si="6"/>
        <v>568</v>
      </c>
      <c r="L45" s="29" t="s">
        <v>1020</v>
      </c>
      <c r="M45" s="28"/>
      <c r="N45" s="31">
        <f t="shared" si="7"/>
        <v>567.99609999999996</v>
      </c>
      <c r="O45" s="29">
        <f t="shared" si="8"/>
        <v>2</v>
      </c>
      <c r="P45" s="31">
        <f t="shared" ca="1" si="9"/>
        <v>0</v>
      </c>
      <c r="Q45" s="32">
        <f t="shared" si="10"/>
        <v>568.31389999999988</v>
      </c>
      <c r="R45" s="28">
        <v>290</v>
      </c>
      <c r="S45" s="28">
        <v>278</v>
      </c>
      <c r="T45" s="29"/>
      <c r="U45" s="28"/>
      <c r="V45" s="28"/>
      <c r="W45" s="28"/>
    </row>
    <row r="46" spans="1:23" s="26" customFormat="1">
      <c r="A46" s="1">
        <v>39</v>
      </c>
      <c r="B46" s="1">
        <v>36</v>
      </c>
      <c r="C46" s="1" t="s">
        <v>464</v>
      </c>
      <c r="D46" s="28" t="s">
        <v>28</v>
      </c>
      <c r="E46" s="29">
        <v>288</v>
      </c>
      <c r="F46" s="28"/>
      <c r="G46" s="28"/>
      <c r="H46" s="28">
        <v>276</v>
      </c>
      <c r="I46" s="28"/>
      <c r="J46" s="28"/>
      <c r="K46" s="31">
        <f t="shared" si="6"/>
        <v>564</v>
      </c>
      <c r="L46" s="29" t="s">
        <v>1020</v>
      </c>
      <c r="M46" s="29"/>
      <c r="N46" s="31">
        <f t="shared" si="7"/>
        <v>563.99599999999998</v>
      </c>
      <c r="O46" s="29">
        <f t="shared" si="8"/>
        <v>2</v>
      </c>
      <c r="P46" s="31">
        <f t="shared" ca="1" si="9"/>
        <v>0</v>
      </c>
      <c r="Q46" s="32">
        <f t="shared" si="10"/>
        <v>564.3116</v>
      </c>
      <c r="R46" s="29">
        <v>288</v>
      </c>
      <c r="S46" s="28">
        <v>276</v>
      </c>
      <c r="T46" s="28"/>
      <c r="U46" s="28"/>
      <c r="V46" s="28"/>
      <c r="W46" s="28"/>
    </row>
    <row r="47" spans="1:23" s="26" customFormat="1">
      <c r="A47" s="1">
        <v>40</v>
      </c>
      <c r="B47" s="1">
        <v>37</v>
      </c>
      <c r="C47" s="1" t="s">
        <v>238</v>
      </c>
      <c r="D47" s="28" t="s">
        <v>67</v>
      </c>
      <c r="E47" s="29">
        <v>152</v>
      </c>
      <c r="F47" s="28"/>
      <c r="G47" s="28">
        <v>193</v>
      </c>
      <c r="H47" s="28"/>
      <c r="I47" s="28">
        <v>197</v>
      </c>
      <c r="J47" s="28"/>
      <c r="K47" s="31">
        <f t="shared" si="6"/>
        <v>542</v>
      </c>
      <c r="L47" s="29" t="s">
        <v>1020</v>
      </c>
      <c r="M47" s="29"/>
      <c r="N47" s="31">
        <f t="shared" si="7"/>
        <v>541.99590000000001</v>
      </c>
      <c r="O47" s="29">
        <f t="shared" si="8"/>
        <v>3</v>
      </c>
      <c r="P47" s="31">
        <f t="shared" ca="1" si="9"/>
        <v>0</v>
      </c>
      <c r="Q47" s="32">
        <f t="shared" si="10"/>
        <v>542.21372000000008</v>
      </c>
      <c r="R47" s="28">
        <v>197</v>
      </c>
      <c r="S47" s="28">
        <v>193</v>
      </c>
      <c r="T47" s="29">
        <v>152</v>
      </c>
      <c r="U47" s="28"/>
      <c r="V47" s="28"/>
      <c r="W47" s="28"/>
    </row>
    <row r="48" spans="1:23" s="26" customFormat="1">
      <c r="A48" s="1">
        <v>41</v>
      </c>
      <c r="B48" s="1" t="s">
        <v>70</v>
      </c>
      <c r="C48" s="1" t="s">
        <v>465</v>
      </c>
      <c r="D48" s="28" t="s">
        <v>31</v>
      </c>
      <c r="E48" s="29">
        <v>250</v>
      </c>
      <c r="F48" s="28"/>
      <c r="G48" s="28">
        <v>275</v>
      </c>
      <c r="H48" s="28"/>
      <c r="I48" s="28"/>
      <c r="J48" s="28"/>
      <c r="K48" s="31">
        <f t="shared" si="6"/>
        <v>525</v>
      </c>
      <c r="L48" s="29" t="s">
        <v>1021</v>
      </c>
      <c r="M48" s="29"/>
      <c r="N48" s="31">
        <f t="shared" si="7"/>
        <v>524.99580000000003</v>
      </c>
      <c r="O48" s="29">
        <f t="shared" si="8"/>
        <v>2</v>
      </c>
      <c r="P48" s="31">
        <f t="shared" ca="1" si="9"/>
        <v>0</v>
      </c>
      <c r="Q48" s="32">
        <f t="shared" si="10"/>
        <v>525.29579999999999</v>
      </c>
      <c r="R48" s="28">
        <v>275</v>
      </c>
      <c r="S48" s="29">
        <v>250</v>
      </c>
      <c r="T48" s="28"/>
      <c r="U48" s="28"/>
      <c r="V48" s="28"/>
      <c r="W48" s="28"/>
    </row>
    <row r="49" spans="1:23" s="26" customFormat="1">
      <c r="A49" s="1">
        <v>42</v>
      </c>
      <c r="B49" s="1">
        <v>38</v>
      </c>
      <c r="C49" s="1" t="s">
        <v>326</v>
      </c>
      <c r="D49" s="28" t="s">
        <v>52</v>
      </c>
      <c r="E49" s="29">
        <v>126</v>
      </c>
      <c r="F49" s="28">
        <v>137</v>
      </c>
      <c r="G49" s="28"/>
      <c r="H49" s="28">
        <v>111</v>
      </c>
      <c r="I49" s="28">
        <v>148</v>
      </c>
      <c r="J49" s="28"/>
      <c r="K49" s="31">
        <f t="shared" si="6"/>
        <v>522</v>
      </c>
      <c r="L49" s="29" t="s">
        <v>1020</v>
      </c>
      <c r="M49" s="29"/>
      <c r="N49" s="31">
        <f t="shared" si="7"/>
        <v>521.99570000000006</v>
      </c>
      <c r="O49" s="29">
        <f t="shared" si="8"/>
        <v>4</v>
      </c>
      <c r="P49" s="31">
        <f t="shared" ca="1" si="9"/>
        <v>0</v>
      </c>
      <c r="Q49" s="32">
        <f t="shared" si="10"/>
        <v>522.158771</v>
      </c>
      <c r="R49" s="28">
        <v>148</v>
      </c>
      <c r="S49" s="28">
        <v>137</v>
      </c>
      <c r="T49" s="29">
        <v>126</v>
      </c>
      <c r="U49" s="28">
        <v>111</v>
      </c>
      <c r="V49" s="28"/>
      <c r="W49" s="28"/>
    </row>
    <row r="50" spans="1:23" s="26" customFormat="1">
      <c r="A50" s="1">
        <v>43</v>
      </c>
      <c r="B50" s="1">
        <v>39</v>
      </c>
      <c r="C50" s="1" t="s">
        <v>466</v>
      </c>
      <c r="D50" s="28" t="s">
        <v>185</v>
      </c>
      <c r="E50" s="29">
        <v>259</v>
      </c>
      <c r="F50" s="28">
        <v>262</v>
      </c>
      <c r="G50" s="28"/>
      <c r="H50" s="28"/>
      <c r="I50" s="28"/>
      <c r="J50" s="28"/>
      <c r="K50" s="31">
        <f t="shared" si="6"/>
        <v>521</v>
      </c>
      <c r="L50" s="29" t="s">
        <v>1020</v>
      </c>
      <c r="M50" s="29"/>
      <c r="N50" s="31">
        <f t="shared" si="7"/>
        <v>520.99559999999997</v>
      </c>
      <c r="O50" s="29">
        <f t="shared" si="8"/>
        <v>2</v>
      </c>
      <c r="P50" s="31">
        <f t="shared" ca="1" si="9"/>
        <v>0</v>
      </c>
      <c r="Q50" s="32">
        <f t="shared" si="10"/>
        <v>521.28349999999989</v>
      </c>
      <c r="R50" s="28">
        <v>262</v>
      </c>
      <c r="S50" s="29">
        <v>259</v>
      </c>
      <c r="T50" s="28"/>
      <c r="U50" s="28"/>
      <c r="V50" s="28"/>
      <c r="W50" s="28"/>
    </row>
    <row r="51" spans="1:23" s="26" customFormat="1">
      <c r="A51" s="1">
        <v>44</v>
      </c>
      <c r="B51" s="1">
        <v>40</v>
      </c>
      <c r="C51" s="1" t="s">
        <v>274</v>
      </c>
      <c r="D51" s="28" t="s">
        <v>67</v>
      </c>
      <c r="E51" s="29">
        <v>167</v>
      </c>
      <c r="F51" s="28"/>
      <c r="G51" s="28"/>
      <c r="H51" s="28">
        <v>159</v>
      </c>
      <c r="I51" s="28">
        <v>175</v>
      </c>
      <c r="J51" s="28"/>
      <c r="K51" s="31">
        <f t="shared" si="6"/>
        <v>501</v>
      </c>
      <c r="L51" s="29" t="s">
        <v>1020</v>
      </c>
      <c r="M51" s="29"/>
      <c r="N51" s="31">
        <f t="shared" si="7"/>
        <v>500.99549999999999</v>
      </c>
      <c r="O51" s="29">
        <f t="shared" si="8"/>
        <v>3</v>
      </c>
      <c r="P51" s="31">
        <f t="shared" ca="1" si="9"/>
        <v>0</v>
      </c>
      <c r="Q51" s="32">
        <f t="shared" si="10"/>
        <v>501.18879000000004</v>
      </c>
      <c r="R51" s="28">
        <v>175</v>
      </c>
      <c r="S51" s="29">
        <v>167</v>
      </c>
      <c r="T51" s="28">
        <v>159</v>
      </c>
      <c r="U51" s="28"/>
      <c r="V51" s="28"/>
      <c r="W51" s="28"/>
    </row>
    <row r="52" spans="1:23" s="26" customFormat="1">
      <c r="A52" s="1">
        <v>45</v>
      </c>
      <c r="B52" s="1">
        <v>41</v>
      </c>
      <c r="C52" s="1" t="s">
        <v>142</v>
      </c>
      <c r="D52" s="28" t="s">
        <v>28</v>
      </c>
      <c r="E52" s="29"/>
      <c r="F52" s="28"/>
      <c r="G52" s="28">
        <v>247</v>
      </c>
      <c r="H52" s="28"/>
      <c r="I52" s="28">
        <v>249</v>
      </c>
      <c r="J52" s="28"/>
      <c r="K52" s="31">
        <f t="shared" si="6"/>
        <v>496</v>
      </c>
      <c r="L52" s="31" t="s">
        <v>1020</v>
      </c>
      <c r="M52" s="31"/>
      <c r="N52" s="31">
        <f t="shared" si="7"/>
        <v>495.99540000000002</v>
      </c>
      <c r="O52" s="31">
        <f t="shared" si="8"/>
        <v>2</v>
      </c>
      <c r="P52" s="31">
        <f t="shared" ca="1" si="9"/>
        <v>0</v>
      </c>
      <c r="Q52" s="32">
        <f t="shared" si="10"/>
        <v>496.26910000000004</v>
      </c>
      <c r="R52" s="28">
        <v>249</v>
      </c>
      <c r="S52" s="28">
        <v>247</v>
      </c>
      <c r="T52" s="29"/>
      <c r="U52" s="28"/>
      <c r="V52" s="28"/>
      <c r="W52" s="28"/>
    </row>
    <row r="53" spans="1:23" s="26" customFormat="1">
      <c r="A53" s="1">
        <v>46</v>
      </c>
      <c r="B53" s="1">
        <v>42</v>
      </c>
      <c r="C53" s="1" t="s">
        <v>467</v>
      </c>
      <c r="D53" s="28" t="s">
        <v>185</v>
      </c>
      <c r="E53" s="29">
        <v>232</v>
      </c>
      <c r="F53" s="28">
        <v>242</v>
      </c>
      <c r="G53" s="28"/>
      <c r="H53" s="28"/>
      <c r="I53" s="28"/>
      <c r="J53" s="28"/>
      <c r="K53" s="31">
        <f t="shared" si="6"/>
        <v>474</v>
      </c>
      <c r="L53" s="29" t="s">
        <v>1020</v>
      </c>
      <c r="M53" s="29"/>
      <c r="N53" s="31">
        <f t="shared" si="7"/>
        <v>473.99529999999999</v>
      </c>
      <c r="O53" s="29">
        <f t="shared" si="8"/>
        <v>2</v>
      </c>
      <c r="P53" s="31">
        <f t="shared" ca="1" si="9"/>
        <v>0</v>
      </c>
      <c r="Q53" s="32">
        <f t="shared" si="10"/>
        <v>474.26049999999998</v>
      </c>
      <c r="R53" s="28">
        <v>242</v>
      </c>
      <c r="S53" s="29">
        <v>232</v>
      </c>
      <c r="T53" s="28"/>
      <c r="U53" s="28"/>
      <c r="V53" s="28"/>
      <c r="W53" s="28"/>
    </row>
    <row r="54" spans="1:23" s="26" customFormat="1">
      <c r="A54" s="1">
        <v>47</v>
      </c>
      <c r="B54" s="1">
        <v>43</v>
      </c>
      <c r="C54" s="1" t="s">
        <v>468</v>
      </c>
      <c r="D54" s="28" t="s">
        <v>84</v>
      </c>
      <c r="E54" s="29">
        <v>227</v>
      </c>
      <c r="F54" s="28"/>
      <c r="G54" s="28">
        <v>241</v>
      </c>
      <c r="H54" s="28"/>
      <c r="I54" s="28"/>
      <c r="J54" s="28"/>
      <c r="K54" s="31">
        <f t="shared" si="6"/>
        <v>468</v>
      </c>
      <c r="L54" s="29" t="s">
        <v>1020</v>
      </c>
      <c r="M54" s="29"/>
      <c r="N54" s="31">
        <f t="shared" si="7"/>
        <v>467.99520000000001</v>
      </c>
      <c r="O54" s="29">
        <f t="shared" si="8"/>
        <v>2</v>
      </c>
      <c r="P54" s="31">
        <f t="shared" ca="1" si="9"/>
        <v>0</v>
      </c>
      <c r="Q54" s="32">
        <f t="shared" si="10"/>
        <v>468.25889999999998</v>
      </c>
      <c r="R54" s="28">
        <v>241</v>
      </c>
      <c r="S54" s="29">
        <v>227</v>
      </c>
      <c r="T54" s="28"/>
      <c r="U54" s="28"/>
      <c r="V54" s="28"/>
      <c r="W54" s="28"/>
    </row>
    <row r="55" spans="1:23" s="26" customFormat="1">
      <c r="A55" s="1">
        <v>48</v>
      </c>
      <c r="B55" s="1">
        <v>44</v>
      </c>
      <c r="C55" s="1" t="s">
        <v>469</v>
      </c>
      <c r="D55" s="28" t="s">
        <v>52</v>
      </c>
      <c r="E55" s="29"/>
      <c r="F55" s="28">
        <v>225</v>
      </c>
      <c r="G55" s="28"/>
      <c r="H55" s="28">
        <v>212</v>
      </c>
      <c r="I55" s="28"/>
      <c r="J55" s="28"/>
      <c r="K55" s="31">
        <f t="shared" si="6"/>
        <v>437</v>
      </c>
      <c r="L55" s="29" t="s">
        <v>1020</v>
      </c>
      <c r="M55" s="29"/>
      <c r="N55" s="31">
        <f t="shared" si="7"/>
        <v>436.99509999999998</v>
      </c>
      <c r="O55" s="29">
        <f t="shared" si="8"/>
        <v>2</v>
      </c>
      <c r="P55" s="31">
        <f t="shared" ca="1" si="9"/>
        <v>0</v>
      </c>
      <c r="Q55" s="32">
        <f t="shared" si="10"/>
        <v>437.24130000000002</v>
      </c>
      <c r="R55" s="28">
        <v>225</v>
      </c>
      <c r="S55" s="28">
        <v>212</v>
      </c>
      <c r="T55" s="29"/>
      <c r="U55" s="28"/>
      <c r="V55" s="28"/>
      <c r="W55" s="28"/>
    </row>
    <row r="56" spans="1:23" s="26" customFormat="1">
      <c r="A56" s="1">
        <v>49</v>
      </c>
      <c r="B56" s="1">
        <v>45</v>
      </c>
      <c r="C56" s="1" t="s">
        <v>470</v>
      </c>
      <c r="D56" s="28" t="s">
        <v>95</v>
      </c>
      <c r="E56" s="29">
        <v>224</v>
      </c>
      <c r="F56" s="28"/>
      <c r="G56" s="28"/>
      <c r="H56" s="28">
        <v>207</v>
      </c>
      <c r="I56" s="28"/>
      <c r="J56" s="28"/>
      <c r="K56" s="31">
        <f t="shared" si="6"/>
        <v>431</v>
      </c>
      <c r="L56" s="29" t="s">
        <v>1020</v>
      </c>
      <c r="M56" s="29"/>
      <c r="N56" s="31">
        <f t="shared" si="7"/>
        <v>430.995</v>
      </c>
      <c r="O56" s="29">
        <f t="shared" si="8"/>
        <v>2</v>
      </c>
      <c r="P56" s="31">
        <f t="shared" ca="1" si="9"/>
        <v>0</v>
      </c>
      <c r="Q56" s="32">
        <f t="shared" si="10"/>
        <v>431.23969999999997</v>
      </c>
      <c r="R56" s="29">
        <v>224</v>
      </c>
      <c r="S56" s="28">
        <v>207</v>
      </c>
      <c r="T56" s="28"/>
      <c r="U56" s="28"/>
      <c r="V56" s="28"/>
      <c r="W56" s="28"/>
    </row>
    <row r="57" spans="1:23" s="26" customFormat="1">
      <c r="A57" s="1">
        <v>50</v>
      </c>
      <c r="B57" s="1">
        <v>46</v>
      </c>
      <c r="C57" s="1" t="s">
        <v>471</v>
      </c>
      <c r="D57" s="28" t="s">
        <v>67</v>
      </c>
      <c r="E57" s="29">
        <v>142</v>
      </c>
      <c r="F57" s="28"/>
      <c r="G57" s="28">
        <v>154</v>
      </c>
      <c r="H57" s="28">
        <v>123</v>
      </c>
      <c r="I57" s="28"/>
      <c r="J57" s="28"/>
      <c r="K57" s="31">
        <f t="shared" si="6"/>
        <v>419</v>
      </c>
      <c r="L57" s="29" t="s">
        <v>1020</v>
      </c>
      <c r="M57" s="29"/>
      <c r="N57" s="31">
        <f t="shared" si="7"/>
        <v>418.99489999999997</v>
      </c>
      <c r="O57" s="29">
        <f t="shared" si="8"/>
        <v>3</v>
      </c>
      <c r="P57" s="31">
        <f t="shared" ca="1" si="9"/>
        <v>0</v>
      </c>
      <c r="Q57" s="32">
        <f t="shared" si="10"/>
        <v>419.16433000000001</v>
      </c>
      <c r="R57" s="28">
        <v>154</v>
      </c>
      <c r="S57" s="29">
        <v>142</v>
      </c>
      <c r="T57" s="28">
        <v>123</v>
      </c>
      <c r="U57" s="28"/>
      <c r="V57" s="28"/>
      <c r="W57" s="28"/>
    </row>
    <row r="58" spans="1:23" s="26" customFormat="1">
      <c r="A58" s="1">
        <v>51</v>
      </c>
      <c r="B58" s="1">
        <v>47</v>
      </c>
      <c r="C58" s="1" t="s">
        <v>472</v>
      </c>
      <c r="D58" s="28" t="s">
        <v>56</v>
      </c>
      <c r="E58" s="29"/>
      <c r="F58" s="28">
        <v>181</v>
      </c>
      <c r="G58" s="28"/>
      <c r="H58" s="28">
        <v>225</v>
      </c>
      <c r="I58" s="28"/>
      <c r="J58" s="28"/>
      <c r="K58" s="31">
        <f t="shared" si="6"/>
        <v>406</v>
      </c>
      <c r="L58" s="29" t="s">
        <v>1020</v>
      </c>
      <c r="M58" s="29"/>
      <c r="N58" s="31">
        <f t="shared" si="7"/>
        <v>405.9948</v>
      </c>
      <c r="O58" s="29">
        <f t="shared" si="8"/>
        <v>2</v>
      </c>
      <c r="P58" s="31">
        <f t="shared" ca="1" si="9"/>
        <v>0</v>
      </c>
      <c r="Q58" s="32">
        <f t="shared" si="10"/>
        <v>406.23790000000002</v>
      </c>
      <c r="R58" s="28">
        <v>225</v>
      </c>
      <c r="S58" s="28">
        <v>181</v>
      </c>
      <c r="T58" s="29"/>
      <c r="U58" s="28"/>
      <c r="V58" s="28"/>
      <c r="W58" s="28"/>
    </row>
    <row r="59" spans="1:23" s="26" customFormat="1">
      <c r="A59" s="1">
        <v>52</v>
      </c>
      <c r="B59" s="1">
        <v>48</v>
      </c>
      <c r="C59" s="1" t="s">
        <v>213</v>
      </c>
      <c r="D59" s="28" t="s">
        <v>67</v>
      </c>
      <c r="E59" s="29"/>
      <c r="F59" s="28"/>
      <c r="G59" s="28"/>
      <c r="H59" s="28">
        <v>173</v>
      </c>
      <c r="I59" s="28">
        <v>213</v>
      </c>
      <c r="J59" s="28"/>
      <c r="K59" s="31">
        <f t="shared" si="6"/>
        <v>386</v>
      </c>
      <c r="L59" s="31" t="s">
        <v>1020</v>
      </c>
      <c r="M59" s="31"/>
      <c r="N59" s="31">
        <f t="shared" si="7"/>
        <v>385.99470000000002</v>
      </c>
      <c r="O59" s="31">
        <f t="shared" si="8"/>
        <v>2</v>
      </c>
      <c r="P59" s="31">
        <f t="shared" ca="1" si="9"/>
        <v>0</v>
      </c>
      <c r="Q59" s="32">
        <f t="shared" si="10"/>
        <v>386.22500000000002</v>
      </c>
      <c r="R59" s="28">
        <v>213</v>
      </c>
      <c r="S59" s="28">
        <v>173</v>
      </c>
      <c r="T59" s="29"/>
      <c r="U59" s="28"/>
      <c r="V59" s="28"/>
      <c r="W59" s="28"/>
    </row>
    <row r="60" spans="1:23" s="26" customFormat="1">
      <c r="A60" s="1">
        <v>53</v>
      </c>
      <c r="B60" s="1">
        <v>49</v>
      </c>
      <c r="C60" s="1" t="s">
        <v>473</v>
      </c>
      <c r="D60" s="28" t="s">
        <v>195</v>
      </c>
      <c r="E60" s="29">
        <v>300</v>
      </c>
      <c r="F60" s="28"/>
      <c r="G60" s="28"/>
      <c r="H60" s="28"/>
      <c r="I60" s="28"/>
      <c r="J60" s="28"/>
      <c r="K60" s="31">
        <f t="shared" si="6"/>
        <v>300</v>
      </c>
      <c r="L60" s="29" t="s">
        <v>1020</v>
      </c>
      <c r="M60" s="28"/>
      <c r="N60" s="31">
        <f t="shared" si="7"/>
        <v>299.99459999999999</v>
      </c>
      <c r="O60" s="29">
        <f t="shared" si="8"/>
        <v>1</v>
      </c>
      <c r="P60" s="31">
        <f t="shared" ca="1" si="9"/>
        <v>0</v>
      </c>
      <c r="Q60" s="32">
        <f t="shared" si="10"/>
        <v>300.2946</v>
      </c>
      <c r="R60" s="29">
        <v>300</v>
      </c>
      <c r="S60" s="28"/>
      <c r="T60" s="28"/>
      <c r="U60" s="28"/>
      <c r="V60" s="28"/>
      <c r="W60" s="28"/>
    </row>
    <row r="61" spans="1:23" s="26" customFormat="1">
      <c r="A61" s="1">
        <v>54</v>
      </c>
      <c r="B61" s="1">
        <v>50</v>
      </c>
      <c r="C61" s="1" t="s">
        <v>474</v>
      </c>
      <c r="D61" s="28" t="s">
        <v>60</v>
      </c>
      <c r="E61" s="29"/>
      <c r="F61" s="28"/>
      <c r="G61" s="28"/>
      <c r="H61" s="28">
        <v>296</v>
      </c>
      <c r="I61" s="28"/>
      <c r="J61" s="28"/>
      <c r="K61" s="31">
        <f t="shared" si="6"/>
        <v>296</v>
      </c>
      <c r="L61" s="31" t="s">
        <v>1020</v>
      </c>
      <c r="M61" s="31"/>
      <c r="N61" s="31">
        <f t="shared" si="7"/>
        <v>295.99450000000002</v>
      </c>
      <c r="O61" s="31">
        <f t="shared" si="8"/>
        <v>1</v>
      </c>
      <c r="P61" s="31" t="str">
        <f t="shared" ca="1" si="9"/>
        <v>Y</v>
      </c>
      <c r="Q61" s="32">
        <f t="shared" si="10"/>
        <v>296.29050000000001</v>
      </c>
      <c r="R61" s="28">
        <v>296</v>
      </c>
      <c r="S61" s="29"/>
      <c r="T61" s="28"/>
      <c r="U61" s="28"/>
      <c r="V61" s="28"/>
      <c r="W61" s="28"/>
    </row>
    <row r="62" spans="1:23" s="26" customFormat="1">
      <c r="A62" s="1">
        <v>55</v>
      </c>
      <c r="B62" s="1">
        <v>51</v>
      </c>
      <c r="C62" s="1" t="s">
        <v>475</v>
      </c>
      <c r="D62" s="28" t="s">
        <v>77</v>
      </c>
      <c r="E62" s="29">
        <v>293</v>
      </c>
      <c r="F62" s="28"/>
      <c r="G62" s="28"/>
      <c r="H62" s="28"/>
      <c r="I62" s="28"/>
      <c r="J62" s="28"/>
      <c r="K62" s="31">
        <f t="shared" si="6"/>
        <v>293</v>
      </c>
      <c r="L62" s="29" t="s">
        <v>1020</v>
      </c>
      <c r="M62" s="29"/>
      <c r="N62" s="31">
        <f t="shared" si="7"/>
        <v>292.99439999999998</v>
      </c>
      <c r="O62" s="29">
        <f t="shared" si="8"/>
        <v>1</v>
      </c>
      <c r="P62" s="31">
        <f t="shared" ca="1" si="9"/>
        <v>0</v>
      </c>
      <c r="Q62" s="32">
        <f t="shared" si="10"/>
        <v>293.28739999999999</v>
      </c>
      <c r="R62" s="29">
        <v>293</v>
      </c>
      <c r="S62" s="28"/>
      <c r="T62" s="28"/>
      <c r="U62" s="28"/>
      <c r="V62" s="28"/>
      <c r="W62" s="28"/>
    </row>
    <row r="63" spans="1:23" s="26" customFormat="1">
      <c r="A63" s="1">
        <v>56</v>
      </c>
      <c r="B63" s="1">
        <v>52</v>
      </c>
      <c r="C63" s="1" t="s">
        <v>58</v>
      </c>
      <c r="D63" s="28" t="s">
        <v>60</v>
      </c>
      <c r="E63" s="29"/>
      <c r="F63" s="28"/>
      <c r="G63" s="28"/>
      <c r="H63" s="28"/>
      <c r="I63" s="28">
        <v>288</v>
      </c>
      <c r="J63" s="28"/>
      <c r="K63" s="31">
        <f t="shared" si="6"/>
        <v>288</v>
      </c>
      <c r="L63" s="31" t="s">
        <v>1020</v>
      </c>
      <c r="M63" s="31"/>
      <c r="N63" s="31">
        <f t="shared" si="7"/>
        <v>287.99430000000001</v>
      </c>
      <c r="O63" s="31">
        <f t="shared" si="8"/>
        <v>1</v>
      </c>
      <c r="P63" s="31">
        <f t="shared" ca="1" si="9"/>
        <v>0</v>
      </c>
      <c r="Q63" s="32">
        <f t="shared" si="10"/>
        <v>288.28230000000002</v>
      </c>
      <c r="R63" s="28">
        <v>288</v>
      </c>
      <c r="S63" s="29"/>
      <c r="T63" s="28"/>
      <c r="U63" s="28"/>
      <c r="V63" s="28"/>
      <c r="W63" s="28"/>
    </row>
    <row r="64" spans="1:23" s="26" customFormat="1">
      <c r="A64" s="1">
        <v>57</v>
      </c>
      <c r="B64" s="1">
        <v>53</v>
      </c>
      <c r="C64" s="1" t="s">
        <v>62</v>
      </c>
      <c r="D64" s="28" t="s">
        <v>64</v>
      </c>
      <c r="E64" s="29"/>
      <c r="F64" s="28"/>
      <c r="G64" s="28"/>
      <c r="H64" s="28"/>
      <c r="I64" s="28">
        <v>286</v>
      </c>
      <c r="J64" s="28"/>
      <c r="K64" s="31">
        <f t="shared" si="6"/>
        <v>286</v>
      </c>
      <c r="L64" s="31" t="s">
        <v>1020</v>
      </c>
      <c r="M64" s="31"/>
      <c r="N64" s="31">
        <f t="shared" si="7"/>
        <v>285.99419999999998</v>
      </c>
      <c r="O64" s="31">
        <f t="shared" si="8"/>
        <v>1</v>
      </c>
      <c r="P64" s="31">
        <f t="shared" ca="1" si="9"/>
        <v>0</v>
      </c>
      <c r="Q64" s="32">
        <f t="shared" si="10"/>
        <v>286.28019999999998</v>
      </c>
      <c r="R64" s="28">
        <v>286</v>
      </c>
      <c r="S64" s="29"/>
      <c r="T64" s="28"/>
      <c r="U64" s="28"/>
      <c r="V64" s="28"/>
      <c r="W64" s="28"/>
    </row>
    <row r="65" spans="1:23" s="26" customFormat="1">
      <c r="A65" s="1">
        <v>58</v>
      </c>
      <c r="B65" s="1">
        <v>54</v>
      </c>
      <c r="C65" s="1" t="s">
        <v>476</v>
      </c>
      <c r="D65" s="28" t="s">
        <v>84</v>
      </c>
      <c r="E65" s="29"/>
      <c r="F65" s="28">
        <v>283</v>
      </c>
      <c r="G65" s="28"/>
      <c r="H65" s="28"/>
      <c r="I65" s="28"/>
      <c r="J65" s="28"/>
      <c r="K65" s="31">
        <f t="shared" si="6"/>
        <v>283</v>
      </c>
      <c r="L65" s="29" t="s">
        <v>1020</v>
      </c>
      <c r="M65" s="29"/>
      <c r="N65" s="31">
        <f t="shared" si="7"/>
        <v>282.9941</v>
      </c>
      <c r="O65" s="29">
        <f t="shared" si="8"/>
        <v>1</v>
      </c>
      <c r="P65" s="31">
        <f t="shared" ca="1" si="9"/>
        <v>0</v>
      </c>
      <c r="Q65" s="32">
        <f t="shared" si="10"/>
        <v>283.27710000000002</v>
      </c>
      <c r="R65" s="28">
        <v>283</v>
      </c>
      <c r="S65" s="29"/>
      <c r="T65" s="28"/>
      <c r="U65" s="28"/>
      <c r="V65" s="28"/>
      <c r="W65" s="28"/>
    </row>
    <row r="66" spans="1:23" s="26" customFormat="1">
      <c r="A66" s="1">
        <v>59</v>
      </c>
      <c r="B66" s="1">
        <v>55</v>
      </c>
      <c r="C66" s="1" t="s">
        <v>477</v>
      </c>
      <c r="D66" s="28" t="s">
        <v>195</v>
      </c>
      <c r="E66" s="29"/>
      <c r="F66" s="28">
        <v>279</v>
      </c>
      <c r="G66" s="28"/>
      <c r="H66" s="28"/>
      <c r="I66" s="28"/>
      <c r="J66" s="28"/>
      <c r="K66" s="31">
        <f t="shared" si="6"/>
        <v>279</v>
      </c>
      <c r="L66" s="29" t="s">
        <v>1020</v>
      </c>
      <c r="M66" s="29"/>
      <c r="N66" s="31">
        <f t="shared" si="7"/>
        <v>278.99400000000003</v>
      </c>
      <c r="O66" s="29">
        <f t="shared" si="8"/>
        <v>1</v>
      </c>
      <c r="P66" s="31">
        <f t="shared" ca="1" si="9"/>
        <v>0</v>
      </c>
      <c r="Q66" s="32">
        <f t="shared" si="10"/>
        <v>279.27300000000002</v>
      </c>
      <c r="R66" s="28">
        <v>279</v>
      </c>
      <c r="S66" s="29"/>
      <c r="T66" s="28"/>
      <c r="U66" s="28"/>
      <c r="V66" s="28"/>
      <c r="W66" s="28"/>
    </row>
    <row r="67" spans="1:23" s="26" customFormat="1">
      <c r="A67" s="1">
        <v>60</v>
      </c>
      <c r="B67" s="1">
        <v>56</v>
      </c>
      <c r="C67" s="1" t="s">
        <v>478</v>
      </c>
      <c r="D67" s="28" t="s">
        <v>67</v>
      </c>
      <c r="E67" s="29">
        <v>265</v>
      </c>
      <c r="F67" s="28"/>
      <c r="G67" s="28"/>
      <c r="H67" s="28"/>
      <c r="I67" s="28"/>
      <c r="J67" s="28"/>
      <c r="K67" s="31">
        <f t="shared" si="6"/>
        <v>265</v>
      </c>
      <c r="L67" s="29" t="s">
        <v>1020</v>
      </c>
      <c r="M67" s="29"/>
      <c r="N67" s="31">
        <f t="shared" si="7"/>
        <v>264.9939</v>
      </c>
      <c r="O67" s="29">
        <f t="shared" si="8"/>
        <v>1</v>
      </c>
      <c r="P67" s="31">
        <f t="shared" ca="1" si="9"/>
        <v>0</v>
      </c>
      <c r="Q67" s="32">
        <f t="shared" si="10"/>
        <v>265.25889999999998</v>
      </c>
      <c r="R67" s="29">
        <v>265</v>
      </c>
      <c r="S67" s="28"/>
      <c r="T67" s="28"/>
      <c r="U67" s="28"/>
      <c r="V67" s="28"/>
      <c r="W67" s="28"/>
    </row>
    <row r="68" spans="1:23" s="26" customFormat="1">
      <c r="A68" s="1">
        <v>61</v>
      </c>
      <c r="B68" s="1">
        <v>57</v>
      </c>
      <c r="C68" s="1" t="s">
        <v>479</v>
      </c>
      <c r="D68" s="28" t="s">
        <v>60</v>
      </c>
      <c r="E68" s="29"/>
      <c r="F68" s="28">
        <v>265</v>
      </c>
      <c r="G68" s="28"/>
      <c r="H68" s="28"/>
      <c r="I68" s="28"/>
      <c r="J68" s="28"/>
      <c r="K68" s="31">
        <f t="shared" si="6"/>
        <v>265</v>
      </c>
      <c r="L68" s="29" t="s">
        <v>1020</v>
      </c>
      <c r="M68" s="29"/>
      <c r="N68" s="31">
        <f t="shared" si="7"/>
        <v>264.99380000000002</v>
      </c>
      <c r="O68" s="29">
        <f t="shared" si="8"/>
        <v>1</v>
      </c>
      <c r="P68" s="31">
        <f t="shared" ca="1" si="9"/>
        <v>0</v>
      </c>
      <c r="Q68" s="32">
        <f t="shared" si="10"/>
        <v>265.25880000000001</v>
      </c>
      <c r="R68" s="28">
        <v>265</v>
      </c>
      <c r="S68" s="29"/>
      <c r="T68" s="28"/>
      <c r="U68" s="28"/>
      <c r="V68" s="28"/>
      <c r="W68" s="28"/>
    </row>
    <row r="69" spans="1:23" s="26" customFormat="1">
      <c r="A69" s="1">
        <v>62</v>
      </c>
      <c r="B69" s="1">
        <v>58</v>
      </c>
      <c r="C69" s="1" t="s">
        <v>480</v>
      </c>
      <c r="D69" s="28" t="s">
        <v>64</v>
      </c>
      <c r="E69" s="29"/>
      <c r="F69" s="28"/>
      <c r="G69" s="28"/>
      <c r="H69" s="28">
        <v>261</v>
      </c>
      <c r="I69" s="28"/>
      <c r="J69" s="28"/>
      <c r="K69" s="31">
        <f t="shared" si="6"/>
        <v>261</v>
      </c>
      <c r="L69" s="31" t="s">
        <v>1020</v>
      </c>
      <c r="M69" s="31"/>
      <c r="N69" s="31">
        <f t="shared" si="7"/>
        <v>260.99369999999999</v>
      </c>
      <c r="O69" s="31">
        <f t="shared" si="8"/>
        <v>1</v>
      </c>
      <c r="P69" s="31" t="str">
        <f t="shared" ca="1" si="9"/>
        <v>Y</v>
      </c>
      <c r="Q69" s="32">
        <f t="shared" si="10"/>
        <v>261.25470000000001</v>
      </c>
      <c r="R69" s="28">
        <v>261</v>
      </c>
      <c r="S69" s="29"/>
      <c r="T69" s="28"/>
      <c r="U69" s="28"/>
      <c r="V69" s="28"/>
      <c r="W69" s="28"/>
    </row>
    <row r="70" spans="1:23" s="26" customFormat="1">
      <c r="A70" s="1">
        <v>63</v>
      </c>
      <c r="B70" s="1">
        <v>59</v>
      </c>
      <c r="C70" s="1" t="s">
        <v>481</v>
      </c>
      <c r="D70" s="28" t="s">
        <v>185</v>
      </c>
      <c r="E70" s="29"/>
      <c r="F70" s="28">
        <v>251</v>
      </c>
      <c r="G70" s="28"/>
      <c r="H70" s="28"/>
      <c r="I70" s="28"/>
      <c r="J70" s="28"/>
      <c r="K70" s="31">
        <f t="shared" si="6"/>
        <v>251</v>
      </c>
      <c r="L70" s="29" t="s">
        <v>1020</v>
      </c>
      <c r="M70" s="29"/>
      <c r="N70" s="31">
        <f t="shared" si="7"/>
        <v>250.99359999999999</v>
      </c>
      <c r="O70" s="29">
        <f t="shared" si="8"/>
        <v>1</v>
      </c>
      <c r="P70" s="31">
        <f t="shared" ca="1" si="9"/>
        <v>0</v>
      </c>
      <c r="Q70" s="32">
        <f t="shared" si="10"/>
        <v>251.24459999999999</v>
      </c>
      <c r="R70" s="28">
        <v>251</v>
      </c>
      <c r="S70" s="29"/>
      <c r="T70" s="28"/>
      <c r="U70" s="28"/>
      <c r="V70" s="28"/>
      <c r="W70" s="28"/>
    </row>
    <row r="71" spans="1:23" s="26" customFormat="1">
      <c r="A71" s="1">
        <v>64</v>
      </c>
      <c r="B71" s="1">
        <v>60</v>
      </c>
      <c r="C71" s="1" t="s">
        <v>482</v>
      </c>
      <c r="D71" s="28" t="s">
        <v>64</v>
      </c>
      <c r="E71" s="29"/>
      <c r="F71" s="28"/>
      <c r="G71" s="28"/>
      <c r="H71" s="28">
        <v>246</v>
      </c>
      <c r="I71" s="28"/>
      <c r="J71" s="28"/>
      <c r="K71" s="31">
        <f t="shared" si="6"/>
        <v>246</v>
      </c>
      <c r="L71" s="31" t="s">
        <v>1020</v>
      </c>
      <c r="M71" s="31"/>
      <c r="N71" s="31">
        <f t="shared" si="7"/>
        <v>245.99350000000001</v>
      </c>
      <c r="O71" s="31">
        <f t="shared" si="8"/>
        <v>1</v>
      </c>
      <c r="P71" s="31" t="str">
        <f t="shared" ca="1" si="9"/>
        <v>Y</v>
      </c>
      <c r="Q71" s="32">
        <f t="shared" si="10"/>
        <v>246.23950000000002</v>
      </c>
      <c r="R71" s="28">
        <v>246</v>
      </c>
      <c r="S71" s="29"/>
      <c r="T71" s="28"/>
      <c r="U71" s="28"/>
      <c r="V71" s="28"/>
      <c r="W71" s="28"/>
    </row>
    <row r="72" spans="1:23" s="26" customFormat="1">
      <c r="A72" s="1">
        <v>65</v>
      </c>
      <c r="B72" s="1">
        <v>61</v>
      </c>
      <c r="C72" s="1" t="s">
        <v>483</v>
      </c>
      <c r="D72" s="28" t="s">
        <v>37</v>
      </c>
      <c r="E72" s="29">
        <v>237</v>
      </c>
      <c r="F72" s="28"/>
      <c r="G72" s="28"/>
      <c r="H72" s="28"/>
      <c r="I72" s="28"/>
      <c r="J72" s="28"/>
      <c r="K72" s="31">
        <f t="shared" ref="K72:K103" si="11">IFERROR(LARGE(E72:J72,1),0)+IF($D$5&gt;=2,IFERROR(LARGE(E72:J72,2),0),0)+IF($D$5&gt;=3,IFERROR(LARGE(E72:J72,3),0),0)+IF($D$5&gt;=4,IFERROR(LARGE(E72:J72,4),0),0)+IF($D$5&gt;=5,IFERROR(LARGE(E72:J72,5),0),0)+IF($D$5&gt;=6,IFERROR(LARGE(E72:J72,6),0),0)</f>
        <v>237</v>
      </c>
      <c r="L72" s="29" t="s">
        <v>1020</v>
      </c>
      <c r="M72" s="29"/>
      <c r="N72" s="31">
        <f t="shared" ref="N72:N93" si="12">K72-(ROW(K72)-ROW(K$6))/10000</f>
        <v>236.99340000000001</v>
      </c>
      <c r="O72" s="29">
        <f t="shared" ref="O72:O93" si="13">COUNT(E72:J72)</f>
        <v>1</v>
      </c>
      <c r="P72" s="31">
        <f t="shared" ref="P72:P103" ca="1" si="14">IF(AND(O72=1,OFFSET(D72,0,P$3)&gt;0),"Y",0)</f>
        <v>0</v>
      </c>
      <c r="Q72" s="32">
        <f t="shared" ref="Q72:Q103" si="15">N72+R72/1000+S72/10000+T72/100000+U72/1000000+V72/10000000+W72/100000000</f>
        <v>237.2304</v>
      </c>
      <c r="R72" s="29">
        <v>237</v>
      </c>
      <c r="S72" s="28"/>
      <c r="T72" s="28"/>
      <c r="U72" s="28"/>
      <c r="V72" s="28"/>
      <c r="W72" s="28"/>
    </row>
    <row r="73" spans="1:23" s="26" customFormat="1">
      <c r="A73" s="1">
        <v>66</v>
      </c>
      <c r="B73" s="1">
        <v>62</v>
      </c>
      <c r="C73" s="1" t="s">
        <v>484</v>
      </c>
      <c r="D73" s="28" t="s">
        <v>77</v>
      </c>
      <c r="E73" s="29"/>
      <c r="F73" s="28"/>
      <c r="G73" s="28"/>
      <c r="H73" s="28">
        <v>237</v>
      </c>
      <c r="I73" s="28"/>
      <c r="J73" s="28"/>
      <c r="K73" s="31">
        <f t="shared" si="11"/>
        <v>237</v>
      </c>
      <c r="L73" s="31" t="s">
        <v>1020</v>
      </c>
      <c r="M73" s="31"/>
      <c r="N73" s="31">
        <f t="shared" si="12"/>
        <v>236.9933</v>
      </c>
      <c r="O73" s="31">
        <f t="shared" si="13"/>
        <v>1</v>
      </c>
      <c r="P73" s="31" t="str">
        <f t="shared" ca="1" si="14"/>
        <v>Y</v>
      </c>
      <c r="Q73" s="32">
        <f t="shared" si="15"/>
        <v>237.2303</v>
      </c>
      <c r="R73" s="28">
        <v>237</v>
      </c>
      <c r="S73" s="29"/>
      <c r="T73" s="28"/>
      <c r="U73" s="28"/>
      <c r="V73" s="28"/>
      <c r="W73" s="28"/>
    </row>
    <row r="74" spans="1:23" s="26" customFormat="1">
      <c r="A74" s="1">
        <v>67</v>
      </c>
      <c r="B74" s="1">
        <v>63</v>
      </c>
      <c r="C74" s="1" t="s">
        <v>485</v>
      </c>
      <c r="D74" s="28" t="s">
        <v>56</v>
      </c>
      <c r="E74" s="29"/>
      <c r="F74" s="28"/>
      <c r="G74" s="28"/>
      <c r="H74" s="28">
        <v>230</v>
      </c>
      <c r="I74" s="28"/>
      <c r="J74" s="28"/>
      <c r="K74" s="31">
        <f t="shared" si="11"/>
        <v>230</v>
      </c>
      <c r="L74" s="31" t="s">
        <v>1020</v>
      </c>
      <c r="M74" s="31"/>
      <c r="N74" s="31">
        <f t="shared" si="12"/>
        <v>229.9932</v>
      </c>
      <c r="O74" s="31">
        <f t="shared" si="13"/>
        <v>1</v>
      </c>
      <c r="P74" s="31" t="str">
        <f t="shared" ca="1" si="14"/>
        <v>Y</v>
      </c>
      <c r="Q74" s="32">
        <f t="shared" si="15"/>
        <v>230.22319999999999</v>
      </c>
      <c r="R74" s="28">
        <v>230</v>
      </c>
      <c r="S74" s="29"/>
      <c r="T74" s="28"/>
      <c r="U74" s="28"/>
      <c r="V74" s="28"/>
      <c r="W74" s="28"/>
    </row>
    <row r="75" spans="1:23" s="26" customFormat="1">
      <c r="A75" s="1">
        <v>68</v>
      </c>
      <c r="B75" s="1">
        <v>64</v>
      </c>
      <c r="C75" s="1" t="s">
        <v>198</v>
      </c>
      <c r="D75" s="28" t="s">
        <v>28</v>
      </c>
      <c r="E75" s="29"/>
      <c r="F75" s="28"/>
      <c r="G75" s="28"/>
      <c r="H75" s="28"/>
      <c r="I75" s="28">
        <v>225</v>
      </c>
      <c r="J75" s="28"/>
      <c r="K75" s="31">
        <f t="shared" si="11"/>
        <v>225</v>
      </c>
      <c r="L75" s="31" t="s">
        <v>1020</v>
      </c>
      <c r="M75" s="31"/>
      <c r="N75" s="31">
        <f t="shared" si="12"/>
        <v>224.9931</v>
      </c>
      <c r="O75" s="31">
        <f t="shared" si="13"/>
        <v>1</v>
      </c>
      <c r="P75" s="31">
        <f t="shared" ca="1" si="14"/>
        <v>0</v>
      </c>
      <c r="Q75" s="32">
        <f t="shared" si="15"/>
        <v>225.21809999999999</v>
      </c>
      <c r="R75" s="28">
        <v>225</v>
      </c>
      <c r="S75" s="29"/>
      <c r="T75" s="28"/>
      <c r="U75" s="28"/>
      <c r="V75" s="28"/>
      <c r="W75" s="28"/>
    </row>
    <row r="76" spans="1:23" s="26" customFormat="1">
      <c r="A76" s="1">
        <v>69</v>
      </c>
      <c r="B76" s="1">
        <v>65</v>
      </c>
      <c r="C76" s="1" t="s">
        <v>486</v>
      </c>
      <c r="D76" s="28" t="s">
        <v>84</v>
      </c>
      <c r="E76" s="29"/>
      <c r="F76" s="28">
        <v>223</v>
      </c>
      <c r="G76" s="28"/>
      <c r="H76" s="28"/>
      <c r="I76" s="28"/>
      <c r="J76" s="28"/>
      <c r="K76" s="31">
        <f t="shared" si="11"/>
        <v>223</v>
      </c>
      <c r="L76" s="29" t="s">
        <v>1020</v>
      </c>
      <c r="M76" s="29"/>
      <c r="N76" s="31">
        <f t="shared" si="12"/>
        <v>222.99299999999999</v>
      </c>
      <c r="O76" s="29">
        <f t="shared" si="13"/>
        <v>1</v>
      </c>
      <c r="P76" s="31">
        <f t="shared" ca="1" si="14"/>
        <v>0</v>
      </c>
      <c r="Q76" s="32">
        <f t="shared" si="15"/>
        <v>223.21600000000001</v>
      </c>
      <c r="R76" s="28">
        <v>223</v>
      </c>
      <c r="S76" s="29"/>
      <c r="T76" s="28"/>
      <c r="U76" s="28"/>
      <c r="V76" s="28"/>
      <c r="W76" s="28"/>
    </row>
    <row r="77" spans="1:23" s="26" customFormat="1">
      <c r="A77" s="1">
        <v>70</v>
      </c>
      <c r="B77" s="1">
        <v>66</v>
      </c>
      <c r="C77" s="1" t="s">
        <v>210</v>
      </c>
      <c r="D77" s="28" t="s">
        <v>64</v>
      </c>
      <c r="E77" s="29"/>
      <c r="F77" s="28"/>
      <c r="G77" s="28"/>
      <c r="H77" s="28"/>
      <c r="I77" s="28">
        <v>216</v>
      </c>
      <c r="J77" s="28"/>
      <c r="K77" s="31">
        <f t="shared" si="11"/>
        <v>216</v>
      </c>
      <c r="L77" s="31" t="s">
        <v>1020</v>
      </c>
      <c r="M77" s="31"/>
      <c r="N77" s="31">
        <f t="shared" si="12"/>
        <v>215.99289999999999</v>
      </c>
      <c r="O77" s="31">
        <f t="shared" si="13"/>
        <v>1</v>
      </c>
      <c r="P77" s="31">
        <f t="shared" ca="1" si="14"/>
        <v>0</v>
      </c>
      <c r="Q77" s="32">
        <f t="shared" si="15"/>
        <v>216.2089</v>
      </c>
      <c r="R77" s="28">
        <v>216</v>
      </c>
      <c r="S77" s="29"/>
      <c r="T77" s="28"/>
      <c r="U77" s="28"/>
      <c r="V77" s="28"/>
      <c r="W77" s="28"/>
    </row>
    <row r="78" spans="1:23" s="26" customFormat="1">
      <c r="A78" s="1">
        <v>71</v>
      </c>
      <c r="B78" s="1">
        <v>67</v>
      </c>
      <c r="C78" s="1" t="s">
        <v>487</v>
      </c>
      <c r="D78" s="28" t="s">
        <v>64</v>
      </c>
      <c r="E78" s="29"/>
      <c r="F78" s="28"/>
      <c r="G78" s="28"/>
      <c r="H78" s="28">
        <v>209</v>
      </c>
      <c r="I78" s="28"/>
      <c r="J78" s="28"/>
      <c r="K78" s="31">
        <f t="shared" si="11"/>
        <v>209</v>
      </c>
      <c r="L78" s="31" t="s">
        <v>1020</v>
      </c>
      <c r="M78" s="31"/>
      <c r="N78" s="31">
        <f t="shared" si="12"/>
        <v>208.99279999999999</v>
      </c>
      <c r="O78" s="31">
        <f t="shared" si="13"/>
        <v>1</v>
      </c>
      <c r="P78" s="31" t="str">
        <f t="shared" ca="1" si="14"/>
        <v>Y</v>
      </c>
      <c r="Q78" s="32">
        <f t="shared" si="15"/>
        <v>209.20179999999999</v>
      </c>
      <c r="R78" s="28">
        <v>209</v>
      </c>
      <c r="S78" s="29"/>
      <c r="T78" s="28"/>
      <c r="U78" s="28"/>
      <c r="V78" s="28"/>
      <c r="W78" s="28"/>
    </row>
    <row r="79" spans="1:23" s="26" customFormat="1">
      <c r="A79" s="1">
        <v>72</v>
      </c>
      <c r="B79" s="1">
        <v>68</v>
      </c>
      <c r="C79" s="1" t="s">
        <v>226</v>
      </c>
      <c r="D79" s="28" t="s">
        <v>52</v>
      </c>
      <c r="E79" s="29"/>
      <c r="F79" s="28"/>
      <c r="G79" s="28"/>
      <c r="H79" s="28"/>
      <c r="I79" s="28">
        <v>204</v>
      </c>
      <c r="J79" s="28"/>
      <c r="K79" s="31">
        <f t="shared" si="11"/>
        <v>204</v>
      </c>
      <c r="L79" s="31" t="s">
        <v>1020</v>
      </c>
      <c r="M79" s="31"/>
      <c r="N79" s="31">
        <f t="shared" si="12"/>
        <v>203.99270000000001</v>
      </c>
      <c r="O79" s="31">
        <f t="shared" si="13"/>
        <v>1</v>
      </c>
      <c r="P79" s="31">
        <f t="shared" ca="1" si="14"/>
        <v>0</v>
      </c>
      <c r="Q79" s="32">
        <f t="shared" si="15"/>
        <v>204.19670000000002</v>
      </c>
      <c r="R79" s="28">
        <v>204</v>
      </c>
      <c r="S79" s="29"/>
      <c r="T79" s="28"/>
      <c r="U79" s="28"/>
      <c r="V79" s="28"/>
      <c r="W79" s="28"/>
    </row>
    <row r="80" spans="1:23" s="26" customFormat="1">
      <c r="A80" s="1">
        <v>73</v>
      </c>
      <c r="B80" s="1">
        <v>69</v>
      </c>
      <c r="C80" s="1" t="s">
        <v>488</v>
      </c>
      <c r="D80" s="28" t="s">
        <v>56</v>
      </c>
      <c r="E80" s="29">
        <v>193</v>
      </c>
      <c r="F80" s="28"/>
      <c r="G80" s="28"/>
      <c r="H80" s="28"/>
      <c r="I80" s="28"/>
      <c r="J80" s="28"/>
      <c r="K80" s="31">
        <f t="shared" si="11"/>
        <v>193</v>
      </c>
      <c r="L80" s="29" t="s">
        <v>1020</v>
      </c>
      <c r="M80" s="29"/>
      <c r="N80" s="31">
        <f t="shared" si="12"/>
        <v>192.99260000000001</v>
      </c>
      <c r="O80" s="29">
        <f t="shared" si="13"/>
        <v>1</v>
      </c>
      <c r="P80" s="31">
        <f t="shared" ca="1" si="14"/>
        <v>0</v>
      </c>
      <c r="Q80" s="32">
        <f t="shared" si="15"/>
        <v>193.18560000000002</v>
      </c>
      <c r="R80" s="29">
        <v>193</v>
      </c>
      <c r="S80" s="28"/>
      <c r="T80" s="28"/>
      <c r="U80" s="28"/>
      <c r="V80" s="28"/>
      <c r="W80" s="28"/>
    </row>
    <row r="81" spans="1:23" s="26" customFormat="1">
      <c r="A81" s="1">
        <v>74</v>
      </c>
      <c r="B81" s="1">
        <v>70</v>
      </c>
      <c r="C81" s="1" t="s">
        <v>489</v>
      </c>
      <c r="D81" s="28" t="s">
        <v>37</v>
      </c>
      <c r="E81" s="29">
        <v>187</v>
      </c>
      <c r="F81" s="28"/>
      <c r="G81" s="28"/>
      <c r="H81" s="28"/>
      <c r="I81" s="28"/>
      <c r="J81" s="28"/>
      <c r="K81" s="31">
        <f t="shared" si="11"/>
        <v>187</v>
      </c>
      <c r="L81" s="29" t="s">
        <v>1020</v>
      </c>
      <c r="M81" s="29"/>
      <c r="N81" s="31">
        <f t="shared" si="12"/>
        <v>186.99250000000001</v>
      </c>
      <c r="O81" s="29">
        <f t="shared" si="13"/>
        <v>1</v>
      </c>
      <c r="P81" s="31">
        <f t="shared" ca="1" si="14"/>
        <v>0</v>
      </c>
      <c r="Q81" s="32">
        <f t="shared" si="15"/>
        <v>187.17950000000002</v>
      </c>
      <c r="R81" s="29">
        <v>187</v>
      </c>
      <c r="S81" s="28"/>
      <c r="T81" s="28"/>
      <c r="U81" s="28"/>
      <c r="V81" s="28"/>
      <c r="W81" s="28"/>
    </row>
    <row r="82" spans="1:23" s="26" customFormat="1">
      <c r="A82" s="1">
        <v>75</v>
      </c>
      <c r="B82" s="1">
        <v>71</v>
      </c>
      <c r="C82" s="1" t="s">
        <v>490</v>
      </c>
      <c r="D82" s="28" t="s">
        <v>167</v>
      </c>
      <c r="E82" s="29"/>
      <c r="F82" s="28"/>
      <c r="G82" s="28"/>
      <c r="H82" s="28">
        <v>180</v>
      </c>
      <c r="I82" s="28"/>
      <c r="J82" s="28"/>
      <c r="K82" s="31">
        <f t="shared" si="11"/>
        <v>180</v>
      </c>
      <c r="L82" s="31" t="s">
        <v>1020</v>
      </c>
      <c r="M82" s="31"/>
      <c r="N82" s="31">
        <f t="shared" si="12"/>
        <v>179.9924</v>
      </c>
      <c r="O82" s="31">
        <f t="shared" si="13"/>
        <v>1</v>
      </c>
      <c r="P82" s="31" t="str">
        <f t="shared" ca="1" si="14"/>
        <v>Y</v>
      </c>
      <c r="Q82" s="32">
        <f t="shared" si="15"/>
        <v>180.17240000000001</v>
      </c>
      <c r="R82" s="28">
        <v>180</v>
      </c>
      <c r="S82" s="29"/>
      <c r="T82" s="28"/>
      <c r="U82" s="28"/>
      <c r="V82" s="28"/>
      <c r="W82" s="28"/>
    </row>
    <row r="83" spans="1:23" s="26" customFormat="1">
      <c r="A83" s="1">
        <v>76</v>
      </c>
      <c r="B83" s="1">
        <v>72</v>
      </c>
      <c r="C83" s="1" t="s">
        <v>491</v>
      </c>
      <c r="D83" s="28" t="s">
        <v>56</v>
      </c>
      <c r="E83" s="29">
        <v>179</v>
      </c>
      <c r="F83" s="28"/>
      <c r="G83" s="28"/>
      <c r="H83" s="28"/>
      <c r="I83" s="28"/>
      <c r="J83" s="28"/>
      <c r="K83" s="31">
        <f t="shared" si="11"/>
        <v>179</v>
      </c>
      <c r="L83" s="29" t="s">
        <v>1020</v>
      </c>
      <c r="M83" s="29"/>
      <c r="N83" s="31">
        <f t="shared" si="12"/>
        <v>178.9923</v>
      </c>
      <c r="O83" s="29">
        <f t="shared" si="13"/>
        <v>1</v>
      </c>
      <c r="P83" s="31">
        <f t="shared" ca="1" si="14"/>
        <v>0</v>
      </c>
      <c r="Q83" s="32">
        <f t="shared" si="15"/>
        <v>179.1713</v>
      </c>
      <c r="R83" s="29">
        <v>179</v>
      </c>
      <c r="S83" s="28"/>
      <c r="T83" s="28"/>
      <c r="U83" s="28"/>
      <c r="V83" s="28"/>
      <c r="W83" s="28"/>
    </row>
    <row r="84" spans="1:23" s="26" customFormat="1">
      <c r="A84" s="1">
        <v>77</v>
      </c>
      <c r="B84" s="1">
        <v>73</v>
      </c>
      <c r="C84" s="1" t="s">
        <v>492</v>
      </c>
      <c r="D84" s="28" t="s">
        <v>167</v>
      </c>
      <c r="E84" s="29">
        <v>171</v>
      </c>
      <c r="F84" s="28"/>
      <c r="G84" s="28"/>
      <c r="H84" s="28"/>
      <c r="I84" s="28"/>
      <c r="J84" s="28"/>
      <c r="K84" s="31">
        <f t="shared" si="11"/>
        <v>171</v>
      </c>
      <c r="L84" s="29" t="s">
        <v>1020</v>
      </c>
      <c r="M84" s="29"/>
      <c r="N84" s="31">
        <f t="shared" si="12"/>
        <v>170.9922</v>
      </c>
      <c r="O84" s="29">
        <f t="shared" si="13"/>
        <v>1</v>
      </c>
      <c r="P84" s="31">
        <f t="shared" ca="1" si="14"/>
        <v>0</v>
      </c>
      <c r="Q84" s="32">
        <f t="shared" si="15"/>
        <v>171.16319999999999</v>
      </c>
      <c r="R84" s="29">
        <v>171</v>
      </c>
      <c r="S84" s="28"/>
      <c r="T84" s="28"/>
      <c r="U84" s="28"/>
      <c r="V84" s="28"/>
      <c r="W84" s="28"/>
    </row>
    <row r="85" spans="1:23" s="26" customFormat="1">
      <c r="A85" s="1">
        <v>78</v>
      </c>
      <c r="B85" s="1">
        <v>74</v>
      </c>
      <c r="C85" s="1" t="s">
        <v>493</v>
      </c>
      <c r="D85" s="28" t="s">
        <v>195</v>
      </c>
      <c r="E85" s="29"/>
      <c r="F85" s="28"/>
      <c r="G85" s="28"/>
      <c r="H85" s="28">
        <v>163</v>
      </c>
      <c r="I85" s="28"/>
      <c r="J85" s="28"/>
      <c r="K85" s="31">
        <f t="shared" si="11"/>
        <v>163</v>
      </c>
      <c r="L85" s="31" t="s">
        <v>1020</v>
      </c>
      <c r="M85" s="31"/>
      <c r="N85" s="31">
        <f t="shared" si="12"/>
        <v>162.99209999999999</v>
      </c>
      <c r="O85" s="31">
        <f t="shared" si="13"/>
        <v>1</v>
      </c>
      <c r="P85" s="31" t="str">
        <f t="shared" ca="1" si="14"/>
        <v>Y</v>
      </c>
      <c r="Q85" s="32">
        <f t="shared" si="15"/>
        <v>163.1551</v>
      </c>
      <c r="R85" s="28">
        <v>163</v>
      </c>
      <c r="S85" s="29"/>
      <c r="T85" s="28"/>
      <c r="U85" s="28"/>
      <c r="V85" s="28"/>
      <c r="W85" s="28"/>
    </row>
    <row r="86" spans="1:23" s="26" customFormat="1">
      <c r="A86" s="1">
        <v>79</v>
      </c>
      <c r="B86" s="1">
        <v>75</v>
      </c>
      <c r="C86" s="1" t="s">
        <v>494</v>
      </c>
      <c r="D86" s="28" t="s">
        <v>87</v>
      </c>
      <c r="E86" s="29">
        <v>162</v>
      </c>
      <c r="F86" s="28"/>
      <c r="G86" s="28"/>
      <c r="H86" s="28"/>
      <c r="I86" s="28"/>
      <c r="J86" s="28"/>
      <c r="K86" s="31">
        <f t="shared" si="11"/>
        <v>162</v>
      </c>
      <c r="L86" s="29" t="s">
        <v>1020</v>
      </c>
      <c r="M86" s="29"/>
      <c r="N86" s="31">
        <f t="shared" si="12"/>
        <v>161.99199999999999</v>
      </c>
      <c r="O86" s="29">
        <f t="shared" si="13"/>
        <v>1</v>
      </c>
      <c r="P86" s="31">
        <f t="shared" ca="1" si="14"/>
        <v>0</v>
      </c>
      <c r="Q86" s="32">
        <f t="shared" si="15"/>
        <v>162.154</v>
      </c>
      <c r="R86" s="29">
        <v>162</v>
      </c>
      <c r="S86" s="28"/>
      <c r="T86" s="28"/>
      <c r="U86" s="28"/>
      <c r="V86" s="28"/>
      <c r="W86" s="28"/>
    </row>
    <row r="87" spans="1:23" s="26" customFormat="1">
      <c r="A87" s="1">
        <v>80</v>
      </c>
      <c r="B87" s="1">
        <v>76</v>
      </c>
      <c r="C87" s="1" t="s">
        <v>495</v>
      </c>
      <c r="D87" s="28" t="s">
        <v>64</v>
      </c>
      <c r="E87" s="29">
        <v>157</v>
      </c>
      <c r="F87" s="28"/>
      <c r="G87" s="28"/>
      <c r="H87" s="28"/>
      <c r="I87" s="28"/>
      <c r="J87" s="28"/>
      <c r="K87" s="31">
        <f t="shared" si="11"/>
        <v>157</v>
      </c>
      <c r="L87" s="29" t="s">
        <v>1020</v>
      </c>
      <c r="M87" s="29"/>
      <c r="N87" s="31">
        <f t="shared" si="12"/>
        <v>156.99189999999999</v>
      </c>
      <c r="O87" s="29">
        <f t="shared" si="13"/>
        <v>1</v>
      </c>
      <c r="P87" s="31">
        <f t="shared" ca="1" si="14"/>
        <v>0</v>
      </c>
      <c r="Q87" s="32">
        <f t="shared" si="15"/>
        <v>157.1489</v>
      </c>
      <c r="R87" s="29">
        <v>157</v>
      </c>
      <c r="S87" s="28"/>
      <c r="T87" s="28"/>
      <c r="U87" s="28"/>
      <c r="V87" s="28"/>
      <c r="W87" s="28"/>
    </row>
    <row r="88" spans="1:23" s="26" customFormat="1">
      <c r="A88" s="1">
        <v>81</v>
      </c>
      <c r="B88" s="1">
        <v>77</v>
      </c>
      <c r="C88" s="1" t="s">
        <v>496</v>
      </c>
      <c r="D88" s="28" t="s">
        <v>28</v>
      </c>
      <c r="E88" s="29"/>
      <c r="F88" s="28"/>
      <c r="G88" s="28"/>
      <c r="H88" s="28">
        <v>150</v>
      </c>
      <c r="I88" s="28"/>
      <c r="J88" s="28"/>
      <c r="K88" s="31">
        <f t="shared" si="11"/>
        <v>150</v>
      </c>
      <c r="L88" s="31" t="s">
        <v>1020</v>
      </c>
      <c r="M88" s="31"/>
      <c r="N88" s="31">
        <f t="shared" si="12"/>
        <v>149.99180000000001</v>
      </c>
      <c r="O88" s="31">
        <f t="shared" si="13"/>
        <v>1</v>
      </c>
      <c r="P88" s="31" t="str">
        <f t="shared" ca="1" si="14"/>
        <v>Y</v>
      </c>
      <c r="Q88" s="32">
        <f t="shared" si="15"/>
        <v>150.14180000000002</v>
      </c>
      <c r="R88" s="28">
        <v>150</v>
      </c>
      <c r="S88" s="29"/>
      <c r="T88" s="28"/>
      <c r="U88" s="28"/>
      <c r="V88" s="28"/>
      <c r="W88" s="28"/>
    </row>
    <row r="89" spans="1:23" s="26" customFormat="1">
      <c r="A89" s="1">
        <v>82</v>
      </c>
      <c r="B89" s="1">
        <v>78</v>
      </c>
      <c r="C89" s="1" t="s">
        <v>497</v>
      </c>
      <c r="D89" s="28" t="s">
        <v>195</v>
      </c>
      <c r="E89" s="29"/>
      <c r="F89" s="28">
        <v>148</v>
      </c>
      <c r="G89" s="28"/>
      <c r="H89" s="28"/>
      <c r="I89" s="28"/>
      <c r="J89" s="28"/>
      <c r="K89" s="31">
        <f t="shared" si="11"/>
        <v>148</v>
      </c>
      <c r="L89" s="29" t="s">
        <v>1020</v>
      </c>
      <c r="M89" s="29"/>
      <c r="N89" s="31">
        <f t="shared" si="12"/>
        <v>147.99170000000001</v>
      </c>
      <c r="O89" s="29">
        <f t="shared" si="13"/>
        <v>1</v>
      </c>
      <c r="P89" s="31">
        <f t="shared" ca="1" si="14"/>
        <v>0</v>
      </c>
      <c r="Q89" s="32">
        <f t="shared" si="15"/>
        <v>148.1397</v>
      </c>
      <c r="R89" s="28">
        <v>148</v>
      </c>
      <c r="S89" s="29"/>
      <c r="T89" s="28"/>
      <c r="U89" s="28"/>
      <c r="V89" s="28"/>
      <c r="W89" s="28"/>
    </row>
    <row r="90" spans="1:23" s="26" customFormat="1">
      <c r="A90" s="1">
        <v>83</v>
      </c>
      <c r="B90" s="1">
        <v>79</v>
      </c>
      <c r="C90" s="1" t="s">
        <v>498</v>
      </c>
      <c r="D90" s="28" t="s">
        <v>77</v>
      </c>
      <c r="E90" s="29"/>
      <c r="F90" s="28">
        <v>134</v>
      </c>
      <c r="G90" s="28"/>
      <c r="H90" s="28"/>
      <c r="I90" s="28"/>
      <c r="J90" s="28"/>
      <c r="K90" s="31">
        <f t="shared" si="11"/>
        <v>134</v>
      </c>
      <c r="L90" s="29" t="s">
        <v>1020</v>
      </c>
      <c r="M90" s="29"/>
      <c r="N90" s="31">
        <f t="shared" si="12"/>
        <v>133.99160000000001</v>
      </c>
      <c r="O90" s="29">
        <f t="shared" si="13"/>
        <v>1</v>
      </c>
      <c r="P90" s="31">
        <f t="shared" ca="1" si="14"/>
        <v>0</v>
      </c>
      <c r="Q90" s="32">
        <f t="shared" si="15"/>
        <v>134.12559999999999</v>
      </c>
      <c r="R90" s="28">
        <v>134</v>
      </c>
      <c r="S90" s="29"/>
      <c r="T90" s="28"/>
      <c r="U90" s="28"/>
      <c r="V90" s="28"/>
      <c r="W90" s="28"/>
    </row>
    <row r="91" spans="1:23" s="26" customFormat="1">
      <c r="A91" s="1">
        <v>84</v>
      </c>
      <c r="B91" s="1">
        <v>80</v>
      </c>
      <c r="C91" s="1" t="s">
        <v>499</v>
      </c>
      <c r="D91" s="28" t="s">
        <v>87</v>
      </c>
      <c r="E91" s="29">
        <v>121</v>
      </c>
      <c r="F91" s="28"/>
      <c r="G91" s="28"/>
      <c r="H91" s="28"/>
      <c r="I91" s="28"/>
      <c r="J91" s="28"/>
      <c r="K91" s="31">
        <f t="shared" si="11"/>
        <v>121</v>
      </c>
      <c r="L91" s="29" t="s">
        <v>1020</v>
      </c>
      <c r="M91" s="29"/>
      <c r="N91" s="31">
        <f t="shared" si="12"/>
        <v>120.9915</v>
      </c>
      <c r="O91" s="29">
        <f t="shared" si="13"/>
        <v>1</v>
      </c>
      <c r="P91" s="31">
        <f t="shared" ca="1" si="14"/>
        <v>0</v>
      </c>
      <c r="Q91" s="32">
        <f t="shared" si="15"/>
        <v>121.1125</v>
      </c>
      <c r="R91" s="29">
        <v>121</v>
      </c>
      <c r="S91" s="28"/>
      <c r="T91" s="28"/>
      <c r="U91" s="28"/>
      <c r="V91" s="28"/>
      <c r="W91" s="28"/>
    </row>
    <row r="92" spans="1:23" s="26" customFormat="1">
      <c r="A92" s="1">
        <v>85</v>
      </c>
      <c r="B92" s="1">
        <v>81</v>
      </c>
      <c r="C92" s="1" t="s">
        <v>500</v>
      </c>
      <c r="D92" s="28" t="s">
        <v>67</v>
      </c>
      <c r="E92" s="29">
        <v>97</v>
      </c>
      <c r="F92" s="28"/>
      <c r="G92" s="28"/>
      <c r="H92" s="28"/>
      <c r="I92" s="28"/>
      <c r="J92" s="28"/>
      <c r="K92" s="31">
        <f t="shared" si="11"/>
        <v>97</v>
      </c>
      <c r="L92" s="29" t="s">
        <v>1020</v>
      </c>
      <c r="M92" s="29"/>
      <c r="N92" s="31">
        <f t="shared" si="12"/>
        <v>96.991399999999999</v>
      </c>
      <c r="O92" s="29">
        <f t="shared" si="13"/>
        <v>1</v>
      </c>
      <c r="P92" s="31">
        <f t="shared" ca="1" si="14"/>
        <v>0</v>
      </c>
      <c r="Q92" s="32">
        <f t="shared" si="15"/>
        <v>97.088399999999993</v>
      </c>
      <c r="R92" s="29">
        <v>97</v>
      </c>
      <c r="S92" s="28"/>
      <c r="T92" s="28"/>
      <c r="U92" s="28"/>
      <c r="V92" s="28"/>
      <c r="W92" s="28"/>
    </row>
    <row r="93" spans="1:23" s="26" customFormat="1">
      <c r="A93" s="1">
        <v>86</v>
      </c>
      <c r="B93" s="1">
        <v>82</v>
      </c>
      <c r="C93" s="1" t="s">
        <v>501</v>
      </c>
      <c r="D93" s="28" t="s">
        <v>185</v>
      </c>
      <c r="E93" s="29">
        <v>94</v>
      </c>
      <c r="F93" s="28"/>
      <c r="G93" s="28"/>
      <c r="H93" s="28"/>
      <c r="I93" s="28"/>
      <c r="J93" s="28"/>
      <c r="K93" s="31">
        <f t="shared" si="11"/>
        <v>94</v>
      </c>
      <c r="L93" s="29" t="s">
        <v>1020</v>
      </c>
      <c r="M93" s="29"/>
      <c r="N93" s="31">
        <f t="shared" si="12"/>
        <v>93.991299999999995</v>
      </c>
      <c r="O93" s="29">
        <f t="shared" si="13"/>
        <v>1</v>
      </c>
      <c r="P93" s="31">
        <f t="shared" ca="1" si="14"/>
        <v>0</v>
      </c>
      <c r="Q93" s="32">
        <f t="shared" si="15"/>
        <v>94.085299999999989</v>
      </c>
      <c r="R93" s="29">
        <v>94</v>
      </c>
      <c r="S93" s="28"/>
      <c r="T93" s="28"/>
      <c r="U93" s="28"/>
      <c r="V93" s="28"/>
      <c r="W93" s="28"/>
    </row>
    <row r="94" spans="1:23" s="26" customFormat="1" ht="3" customHeight="1">
      <c r="A94" s="1"/>
      <c r="B94" s="1"/>
      <c r="C94" s="1"/>
      <c r="D94" s="28"/>
      <c r="E94" s="28"/>
      <c r="F94" s="28"/>
      <c r="G94" s="28"/>
      <c r="H94" s="28"/>
      <c r="I94" s="28"/>
      <c r="J94" s="28"/>
      <c r="K94" s="31"/>
      <c r="L94" s="29"/>
      <c r="M94" s="29"/>
      <c r="N94" s="31"/>
      <c r="O94" s="29"/>
      <c r="P94" s="29"/>
      <c r="Q94" s="32"/>
      <c r="R94" s="28"/>
      <c r="S94" s="28"/>
      <c r="T94" s="39"/>
      <c r="U94" s="39"/>
      <c r="V94" s="39"/>
      <c r="W94" s="39"/>
    </row>
    <row r="95" spans="1:23" s="26" customFormat="1">
      <c r="A95" s="1"/>
      <c r="B95" s="1"/>
      <c r="C95" s="1"/>
      <c r="D95" s="28"/>
      <c r="E95" s="28"/>
      <c r="F95" s="28"/>
      <c r="G95" s="28"/>
      <c r="H95" s="28"/>
      <c r="I95" s="28"/>
      <c r="J95" s="28"/>
      <c r="K95" s="31"/>
      <c r="L95" s="29"/>
      <c r="M95" s="29"/>
      <c r="N95" s="31"/>
      <c r="O95" s="29"/>
      <c r="P95" s="29"/>
      <c r="Q95" s="32"/>
      <c r="R95" s="28"/>
      <c r="S95" s="28"/>
      <c r="T95" s="39"/>
      <c r="U95" s="39"/>
      <c r="V95" s="39"/>
      <c r="W95" s="39"/>
    </row>
    <row r="96" spans="1:23" s="26" customFormat="1" ht="15">
      <c r="A96" s="1"/>
      <c r="B96" s="1"/>
      <c r="C96" s="42" t="s">
        <v>33</v>
      </c>
      <c r="D96" s="28"/>
      <c r="E96" s="28"/>
      <c r="F96" s="28"/>
      <c r="G96" s="28"/>
      <c r="H96" s="28"/>
      <c r="I96" s="28"/>
      <c r="J96" s="28"/>
      <c r="K96" s="31"/>
      <c r="L96" s="29"/>
      <c r="M96" s="29"/>
      <c r="N96" s="31"/>
      <c r="O96" s="29"/>
      <c r="P96" s="29"/>
      <c r="Q96" s="32"/>
      <c r="R96" s="28"/>
      <c r="S96" s="28"/>
      <c r="T96" s="39"/>
      <c r="U96" s="39"/>
      <c r="V96" s="39"/>
      <c r="W96" s="39"/>
    </row>
    <row r="97" spans="1:23" s="26" customFormat="1" ht="15">
      <c r="A97" s="1">
        <v>1</v>
      </c>
      <c r="B97" s="1">
        <v>1</v>
      </c>
      <c r="C97" s="43" t="s">
        <v>35</v>
      </c>
      <c r="D97" s="28" t="s">
        <v>37</v>
      </c>
      <c r="E97" s="29">
        <v>292</v>
      </c>
      <c r="F97" s="28">
        <v>288</v>
      </c>
      <c r="G97" s="28">
        <v>293</v>
      </c>
      <c r="H97" s="28">
        <v>295</v>
      </c>
      <c r="I97" s="28">
        <v>295</v>
      </c>
      <c r="J97" s="28"/>
      <c r="K97" s="31">
        <f t="shared" ref="K97:K128" si="16">IFERROR(LARGE(E97:J97,1),0)+IF($D$5&gt;=2,IFERROR(LARGE(E97:J97,2),0),0)+IF($D$5&gt;=3,IFERROR(LARGE(E97:J97,3),0),0)+IF($D$5&gt;=4,IFERROR(LARGE(E97:J97,4),0),0)+IF($D$5&gt;=5,IFERROR(LARGE(E97:J97,5),0),0)+IF($D$5&gt;=6,IFERROR(LARGE(E97:J97,6),0),0)</f>
        <v>1175</v>
      </c>
      <c r="L97" s="29" t="s">
        <v>1020</v>
      </c>
      <c r="M97" s="29" t="s">
        <v>34</v>
      </c>
      <c r="N97" s="31">
        <f t="shared" ref="N97:N128" si="17">K97-(ROW(K97)-ROW(K$6))/10000</f>
        <v>1174.9909</v>
      </c>
      <c r="O97" s="29">
        <f t="shared" ref="O97:O128" si="18">COUNT(E97:J97)</f>
        <v>5</v>
      </c>
      <c r="P97" s="31">
        <f t="shared" ref="P97:P128" ca="1" si="19">IF(AND(O97=1,OFFSET(D97,0,P$3)&gt;0),"Y",0)</f>
        <v>0</v>
      </c>
      <c r="Q97" s="32">
        <f t="shared" ref="Q97:Q128" si="20">N97+R97/1000+S97/10000+T97/100000+U97/1000000+V97/10000000+W97/100000000</f>
        <v>1175.3186508000003</v>
      </c>
      <c r="R97" s="28">
        <v>295</v>
      </c>
      <c r="S97" s="28">
        <v>295</v>
      </c>
      <c r="T97" s="28">
        <v>293</v>
      </c>
      <c r="U97" s="29">
        <v>292</v>
      </c>
      <c r="V97" s="28">
        <v>288</v>
      </c>
      <c r="W97" s="28"/>
    </row>
    <row r="98" spans="1:23" s="26" customFormat="1" ht="15">
      <c r="A98" s="1">
        <v>2</v>
      </c>
      <c r="B98" s="1">
        <v>2</v>
      </c>
      <c r="C98" s="43" t="s">
        <v>78</v>
      </c>
      <c r="D98" s="28" t="s">
        <v>49</v>
      </c>
      <c r="E98" s="29">
        <v>277</v>
      </c>
      <c r="F98" s="28">
        <v>285</v>
      </c>
      <c r="G98" s="28"/>
      <c r="H98" s="28">
        <v>288</v>
      </c>
      <c r="I98" s="28">
        <v>282</v>
      </c>
      <c r="J98" s="28"/>
      <c r="K98" s="31">
        <f t="shared" si="16"/>
        <v>1132</v>
      </c>
      <c r="L98" s="29" t="s">
        <v>1020</v>
      </c>
      <c r="M98" s="29" t="s">
        <v>46</v>
      </c>
      <c r="N98" s="31">
        <f t="shared" si="17"/>
        <v>1131.9908</v>
      </c>
      <c r="O98" s="29">
        <f t="shared" si="18"/>
        <v>4</v>
      </c>
      <c r="P98" s="31">
        <f t="shared" ca="1" si="19"/>
        <v>0</v>
      </c>
      <c r="Q98" s="32">
        <f t="shared" si="20"/>
        <v>1132.310397</v>
      </c>
      <c r="R98" s="28">
        <v>288</v>
      </c>
      <c r="S98" s="28">
        <v>285</v>
      </c>
      <c r="T98" s="28">
        <v>282</v>
      </c>
      <c r="U98" s="29">
        <v>277</v>
      </c>
      <c r="V98" s="28"/>
      <c r="W98" s="28"/>
    </row>
    <row r="99" spans="1:23" s="26" customFormat="1" ht="15">
      <c r="A99" s="1">
        <v>3</v>
      </c>
      <c r="B99" s="1">
        <v>3</v>
      </c>
      <c r="C99" s="43" t="s">
        <v>502</v>
      </c>
      <c r="D99" s="28" t="s">
        <v>77</v>
      </c>
      <c r="E99" s="29">
        <v>268</v>
      </c>
      <c r="F99" s="28">
        <v>261</v>
      </c>
      <c r="G99" s="28">
        <v>283</v>
      </c>
      <c r="H99" s="28">
        <v>268</v>
      </c>
      <c r="I99" s="28"/>
      <c r="J99" s="28"/>
      <c r="K99" s="31">
        <f t="shared" si="16"/>
        <v>1080</v>
      </c>
      <c r="L99" s="29" t="s">
        <v>1020</v>
      </c>
      <c r="M99" s="29" t="s">
        <v>74</v>
      </c>
      <c r="N99" s="31">
        <f t="shared" si="17"/>
        <v>1079.9907000000001</v>
      </c>
      <c r="O99" s="29">
        <f t="shared" si="18"/>
        <v>4</v>
      </c>
      <c r="P99" s="31">
        <f t="shared" ca="1" si="19"/>
        <v>0</v>
      </c>
      <c r="Q99" s="32">
        <f t="shared" si="20"/>
        <v>1080.303441</v>
      </c>
      <c r="R99" s="28">
        <v>283</v>
      </c>
      <c r="S99" s="29">
        <v>268</v>
      </c>
      <c r="T99" s="28">
        <v>268</v>
      </c>
      <c r="U99" s="28">
        <v>261</v>
      </c>
      <c r="V99" s="28"/>
      <c r="W99" s="28"/>
    </row>
    <row r="100" spans="1:23" s="26" customFormat="1" ht="15">
      <c r="A100" s="1">
        <v>4</v>
      </c>
      <c r="B100" s="1">
        <v>4</v>
      </c>
      <c r="C100" s="43" t="s">
        <v>88</v>
      </c>
      <c r="D100" s="28" t="s">
        <v>56</v>
      </c>
      <c r="E100" s="29">
        <v>257</v>
      </c>
      <c r="F100" s="28"/>
      <c r="G100" s="28">
        <v>265</v>
      </c>
      <c r="H100" s="28">
        <v>271</v>
      </c>
      <c r="I100" s="28">
        <v>279</v>
      </c>
      <c r="J100" s="28"/>
      <c r="K100" s="31">
        <f t="shared" si="16"/>
        <v>1072</v>
      </c>
      <c r="L100" s="29" t="s">
        <v>1020</v>
      </c>
      <c r="M100" s="29"/>
      <c r="N100" s="31">
        <f t="shared" si="17"/>
        <v>1071.9906000000001</v>
      </c>
      <c r="O100" s="29">
        <f t="shared" si="18"/>
        <v>4</v>
      </c>
      <c r="P100" s="31">
        <f t="shared" ca="1" si="19"/>
        <v>0</v>
      </c>
      <c r="Q100" s="32">
        <f t="shared" si="20"/>
        <v>1072.2996069999999</v>
      </c>
      <c r="R100" s="28">
        <v>279</v>
      </c>
      <c r="S100" s="28">
        <v>271</v>
      </c>
      <c r="T100" s="28">
        <v>265</v>
      </c>
      <c r="U100" s="29">
        <v>257</v>
      </c>
      <c r="V100" s="28"/>
      <c r="W100" s="28"/>
    </row>
    <row r="101" spans="1:23" s="26" customFormat="1" ht="15">
      <c r="A101" s="1">
        <v>5</v>
      </c>
      <c r="B101" s="1">
        <v>5</v>
      </c>
      <c r="C101" s="43" t="s">
        <v>100</v>
      </c>
      <c r="D101" s="28" t="s">
        <v>41</v>
      </c>
      <c r="E101" s="29">
        <v>255</v>
      </c>
      <c r="F101" s="28">
        <v>266</v>
      </c>
      <c r="G101" s="28">
        <v>261</v>
      </c>
      <c r="H101" s="28">
        <v>254</v>
      </c>
      <c r="I101" s="28">
        <v>272</v>
      </c>
      <c r="J101" s="28"/>
      <c r="K101" s="31">
        <f t="shared" si="16"/>
        <v>1054</v>
      </c>
      <c r="L101" s="29" t="s">
        <v>1020</v>
      </c>
      <c r="M101" s="29"/>
      <c r="N101" s="31">
        <f t="shared" si="17"/>
        <v>1053.9905000000001</v>
      </c>
      <c r="O101" s="29">
        <f t="shared" si="18"/>
        <v>5</v>
      </c>
      <c r="P101" s="31">
        <f t="shared" ca="1" si="19"/>
        <v>0</v>
      </c>
      <c r="Q101" s="32">
        <f t="shared" si="20"/>
        <v>1054.2919903999998</v>
      </c>
      <c r="R101" s="28">
        <v>272</v>
      </c>
      <c r="S101" s="28">
        <v>266</v>
      </c>
      <c r="T101" s="28">
        <v>261</v>
      </c>
      <c r="U101" s="29">
        <v>255</v>
      </c>
      <c r="V101" s="28">
        <v>254</v>
      </c>
      <c r="W101" s="28"/>
    </row>
    <row r="102" spans="1:23" s="26" customFormat="1" ht="15">
      <c r="A102" s="1">
        <v>6</v>
      </c>
      <c r="B102" s="1">
        <v>6</v>
      </c>
      <c r="C102" s="43" t="s">
        <v>98</v>
      </c>
      <c r="D102" s="28" t="s">
        <v>95</v>
      </c>
      <c r="E102" s="29">
        <v>244</v>
      </c>
      <c r="F102" s="28">
        <v>254</v>
      </c>
      <c r="G102" s="28"/>
      <c r="H102" s="28">
        <v>258</v>
      </c>
      <c r="I102" s="28">
        <v>274</v>
      </c>
      <c r="J102" s="28"/>
      <c r="K102" s="31">
        <f t="shared" si="16"/>
        <v>1030</v>
      </c>
      <c r="L102" s="29" t="s">
        <v>1020</v>
      </c>
      <c r="M102" s="29"/>
      <c r="N102" s="31">
        <f t="shared" si="17"/>
        <v>1029.9903999999999</v>
      </c>
      <c r="O102" s="29">
        <f t="shared" si="18"/>
        <v>4</v>
      </c>
      <c r="P102" s="31">
        <f t="shared" ca="1" si="19"/>
        <v>0</v>
      </c>
      <c r="Q102" s="32">
        <f t="shared" si="20"/>
        <v>1030.2929839999997</v>
      </c>
      <c r="R102" s="28">
        <v>274</v>
      </c>
      <c r="S102" s="28">
        <v>258</v>
      </c>
      <c r="T102" s="28">
        <v>254</v>
      </c>
      <c r="U102" s="29">
        <v>244</v>
      </c>
      <c r="V102" s="28"/>
      <c r="W102" s="28"/>
    </row>
    <row r="103" spans="1:23" s="26" customFormat="1" ht="15">
      <c r="A103" s="1">
        <v>7</v>
      </c>
      <c r="B103" s="1">
        <v>7</v>
      </c>
      <c r="C103" s="43" t="s">
        <v>101</v>
      </c>
      <c r="D103" s="28" t="s">
        <v>37</v>
      </c>
      <c r="E103" s="29"/>
      <c r="F103" s="28">
        <v>247</v>
      </c>
      <c r="G103" s="28">
        <v>255</v>
      </c>
      <c r="H103" s="28">
        <v>257</v>
      </c>
      <c r="I103" s="28">
        <v>271</v>
      </c>
      <c r="J103" s="28"/>
      <c r="K103" s="31">
        <f t="shared" si="16"/>
        <v>1030</v>
      </c>
      <c r="L103" s="29" t="s">
        <v>1020</v>
      </c>
      <c r="M103" s="29"/>
      <c r="N103" s="31">
        <f t="shared" si="17"/>
        <v>1029.9902999999999</v>
      </c>
      <c r="O103" s="29">
        <f t="shared" si="18"/>
        <v>4</v>
      </c>
      <c r="P103" s="31">
        <f t="shared" ca="1" si="19"/>
        <v>0</v>
      </c>
      <c r="Q103" s="32">
        <f t="shared" si="20"/>
        <v>1030.2897969999997</v>
      </c>
      <c r="R103" s="28">
        <v>271</v>
      </c>
      <c r="S103" s="28">
        <v>257</v>
      </c>
      <c r="T103" s="28">
        <v>255</v>
      </c>
      <c r="U103" s="28">
        <v>247</v>
      </c>
      <c r="V103" s="29"/>
      <c r="W103" s="28"/>
    </row>
    <row r="104" spans="1:23" s="26" customFormat="1" ht="15">
      <c r="A104" s="1">
        <v>8</v>
      </c>
      <c r="B104" s="1">
        <v>8</v>
      </c>
      <c r="C104" s="43" t="s">
        <v>124</v>
      </c>
      <c r="D104" s="28" t="s">
        <v>64</v>
      </c>
      <c r="E104" s="29"/>
      <c r="F104" s="28">
        <v>231</v>
      </c>
      <c r="G104" s="28">
        <v>239</v>
      </c>
      <c r="H104" s="28">
        <v>253</v>
      </c>
      <c r="I104" s="28">
        <v>254</v>
      </c>
      <c r="J104" s="28"/>
      <c r="K104" s="31">
        <f t="shared" si="16"/>
        <v>977</v>
      </c>
      <c r="L104" s="29" t="s">
        <v>1020</v>
      </c>
      <c r="M104" s="29"/>
      <c r="N104" s="31">
        <f t="shared" si="17"/>
        <v>976.99019999999996</v>
      </c>
      <c r="O104" s="29">
        <f t="shared" si="18"/>
        <v>4</v>
      </c>
      <c r="P104" s="31">
        <f t="shared" ca="1" si="19"/>
        <v>0</v>
      </c>
      <c r="Q104" s="32">
        <f t="shared" si="20"/>
        <v>977.27212099999997</v>
      </c>
      <c r="R104" s="28">
        <v>254</v>
      </c>
      <c r="S104" s="28">
        <v>253</v>
      </c>
      <c r="T104" s="28">
        <v>239</v>
      </c>
      <c r="U104" s="28">
        <v>231</v>
      </c>
      <c r="V104" s="29"/>
      <c r="W104" s="28"/>
    </row>
    <row r="105" spans="1:23" s="26" customFormat="1" ht="15">
      <c r="A105" s="1">
        <v>9</v>
      </c>
      <c r="B105" s="1">
        <v>9</v>
      </c>
      <c r="C105" s="43" t="s">
        <v>503</v>
      </c>
      <c r="D105" s="28" t="s">
        <v>64</v>
      </c>
      <c r="E105" s="29">
        <v>211</v>
      </c>
      <c r="F105" s="28">
        <v>216</v>
      </c>
      <c r="G105" s="28">
        <v>217</v>
      </c>
      <c r="H105" s="28">
        <v>223</v>
      </c>
      <c r="I105" s="28"/>
      <c r="J105" s="28"/>
      <c r="K105" s="31">
        <f t="shared" si="16"/>
        <v>867</v>
      </c>
      <c r="L105" s="29" t="s">
        <v>1020</v>
      </c>
      <c r="M105" s="29"/>
      <c r="N105" s="31">
        <f t="shared" si="17"/>
        <v>866.99009999999998</v>
      </c>
      <c r="O105" s="29">
        <f t="shared" si="18"/>
        <v>4</v>
      </c>
      <c r="P105" s="31">
        <f t="shared" ca="1" si="19"/>
        <v>0</v>
      </c>
      <c r="Q105" s="32">
        <f t="shared" si="20"/>
        <v>867.23717099999999</v>
      </c>
      <c r="R105" s="28">
        <v>223</v>
      </c>
      <c r="S105" s="28">
        <v>217</v>
      </c>
      <c r="T105" s="28">
        <v>216</v>
      </c>
      <c r="U105" s="29">
        <v>211</v>
      </c>
      <c r="V105" s="28"/>
      <c r="W105" s="28"/>
    </row>
    <row r="106" spans="1:23" s="26" customFormat="1" ht="15">
      <c r="A106" s="1">
        <v>10</v>
      </c>
      <c r="B106" s="1">
        <v>10</v>
      </c>
      <c r="C106" s="43" t="s">
        <v>32</v>
      </c>
      <c r="D106" s="28" t="s">
        <v>28</v>
      </c>
      <c r="E106" s="29">
        <v>279</v>
      </c>
      <c r="F106" s="28"/>
      <c r="G106" s="28"/>
      <c r="H106" s="28">
        <v>283</v>
      </c>
      <c r="I106" s="28">
        <v>296</v>
      </c>
      <c r="J106" s="28"/>
      <c r="K106" s="31">
        <f t="shared" si="16"/>
        <v>858</v>
      </c>
      <c r="L106" s="29" t="s">
        <v>1020</v>
      </c>
      <c r="M106" s="29"/>
      <c r="N106" s="31">
        <f t="shared" si="17"/>
        <v>857.99</v>
      </c>
      <c r="O106" s="29">
        <f t="shared" si="18"/>
        <v>3</v>
      </c>
      <c r="P106" s="31">
        <f t="shared" ca="1" si="19"/>
        <v>0</v>
      </c>
      <c r="Q106" s="32">
        <f t="shared" si="20"/>
        <v>858.31709000000001</v>
      </c>
      <c r="R106" s="28">
        <v>296</v>
      </c>
      <c r="S106" s="28">
        <v>283</v>
      </c>
      <c r="T106" s="29">
        <v>279</v>
      </c>
      <c r="U106" s="28"/>
      <c r="V106" s="28"/>
      <c r="W106" s="28"/>
    </row>
    <row r="107" spans="1:23" s="26" customFormat="1" ht="15">
      <c r="A107" s="1">
        <v>11</v>
      </c>
      <c r="B107" s="1">
        <v>11</v>
      </c>
      <c r="C107" s="43" t="s">
        <v>45</v>
      </c>
      <c r="D107" s="28" t="s">
        <v>28</v>
      </c>
      <c r="E107" s="29"/>
      <c r="F107" s="28">
        <v>260</v>
      </c>
      <c r="G107" s="28">
        <v>280</v>
      </c>
      <c r="H107" s="28"/>
      <c r="I107" s="28">
        <v>292</v>
      </c>
      <c r="J107" s="28"/>
      <c r="K107" s="31">
        <f t="shared" si="16"/>
        <v>832</v>
      </c>
      <c r="L107" s="29" t="s">
        <v>1020</v>
      </c>
      <c r="M107" s="29"/>
      <c r="N107" s="31">
        <f t="shared" si="17"/>
        <v>831.98990000000003</v>
      </c>
      <c r="O107" s="29">
        <f t="shared" si="18"/>
        <v>3</v>
      </c>
      <c r="P107" s="31">
        <f t="shared" ca="1" si="19"/>
        <v>0</v>
      </c>
      <c r="Q107" s="32">
        <f t="shared" si="20"/>
        <v>832.31250000000011</v>
      </c>
      <c r="R107" s="28">
        <v>292</v>
      </c>
      <c r="S107" s="28">
        <v>280</v>
      </c>
      <c r="T107" s="28">
        <v>260</v>
      </c>
      <c r="U107" s="29"/>
      <c r="V107" s="28"/>
      <c r="W107" s="28"/>
    </row>
    <row r="108" spans="1:23" s="26" customFormat="1" ht="15">
      <c r="A108" s="1">
        <v>12</v>
      </c>
      <c r="B108" s="1">
        <v>12</v>
      </c>
      <c r="C108" s="43" t="s">
        <v>504</v>
      </c>
      <c r="D108" s="28" t="s">
        <v>52</v>
      </c>
      <c r="E108" s="29">
        <v>258</v>
      </c>
      <c r="F108" s="28">
        <v>270</v>
      </c>
      <c r="G108" s="28"/>
      <c r="H108" s="28">
        <v>270</v>
      </c>
      <c r="I108" s="28"/>
      <c r="J108" s="28"/>
      <c r="K108" s="31">
        <f t="shared" si="16"/>
        <v>798</v>
      </c>
      <c r="L108" s="29" t="s">
        <v>1020</v>
      </c>
      <c r="M108" s="29"/>
      <c r="N108" s="31">
        <f t="shared" si="17"/>
        <v>797.98979999999995</v>
      </c>
      <c r="O108" s="29">
        <f t="shared" si="18"/>
        <v>3</v>
      </c>
      <c r="P108" s="31">
        <f t="shared" ca="1" si="19"/>
        <v>0</v>
      </c>
      <c r="Q108" s="32">
        <f t="shared" si="20"/>
        <v>798.28937999999994</v>
      </c>
      <c r="R108" s="28">
        <v>270</v>
      </c>
      <c r="S108" s="28">
        <v>270</v>
      </c>
      <c r="T108" s="29">
        <v>258</v>
      </c>
      <c r="U108" s="28"/>
      <c r="V108" s="28"/>
      <c r="W108" s="28"/>
    </row>
    <row r="109" spans="1:23" s="26" customFormat="1" ht="15">
      <c r="A109" s="1">
        <v>13</v>
      </c>
      <c r="B109" s="1">
        <v>13</v>
      </c>
      <c r="C109" s="43" t="s">
        <v>115</v>
      </c>
      <c r="D109" s="28" t="s">
        <v>37</v>
      </c>
      <c r="E109" s="29">
        <v>243</v>
      </c>
      <c r="F109" s="28"/>
      <c r="G109" s="28"/>
      <c r="H109" s="28">
        <v>249</v>
      </c>
      <c r="I109" s="28">
        <v>262</v>
      </c>
      <c r="J109" s="28"/>
      <c r="K109" s="31">
        <f t="shared" si="16"/>
        <v>754</v>
      </c>
      <c r="L109" s="29" t="s">
        <v>1020</v>
      </c>
      <c r="M109" s="29"/>
      <c r="N109" s="31">
        <f t="shared" si="17"/>
        <v>753.98969999999997</v>
      </c>
      <c r="O109" s="29">
        <f t="shared" si="18"/>
        <v>3</v>
      </c>
      <c r="P109" s="31">
        <f t="shared" ca="1" si="19"/>
        <v>0</v>
      </c>
      <c r="Q109" s="32">
        <f t="shared" si="20"/>
        <v>754.27902999999992</v>
      </c>
      <c r="R109" s="28">
        <v>262</v>
      </c>
      <c r="S109" s="28">
        <v>249</v>
      </c>
      <c r="T109" s="29">
        <v>243</v>
      </c>
      <c r="U109" s="28"/>
      <c r="V109" s="28"/>
      <c r="W109" s="28"/>
    </row>
    <row r="110" spans="1:23" s="26" customFormat="1" ht="15">
      <c r="A110" s="1">
        <v>14</v>
      </c>
      <c r="B110" s="1">
        <v>14</v>
      </c>
      <c r="C110" s="43" t="s">
        <v>181</v>
      </c>
      <c r="D110" s="28" t="s">
        <v>67</v>
      </c>
      <c r="E110" s="29">
        <v>146</v>
      </c>
      <c r="F110" s="28">
        <v>173</v>
      </c>
      <c r="G110" s="28"/>
      <c r="H110" s="28">
        <v>176</v>
      </c>
      <c r="I110" s="28">
        <v>228</v>
      </c>
      <c r="J110" s="28"/>
      <c r="K110" s="31">
        <f t="shared" si="16"/>
        <v>723</v>
      </c>
      <c r="L110" s="29" t="s">
        <v>1020</v>
      </c>
      <c r="M110" s="29"/>
      <c r="N110" s="31">
        <f t="shared" si="17"/>
        <v>722.9896</v>
      </c>
      <c r="O110" s="29">
        <f t="shared" si="18"/>
        <v>4</v>
      </c>
      <c r="P110" s="31">
        <f t="shared" ca="1" si="19"/>
        <v>0</v>
      </c>
      <c r="Q110" s="32">
        <f t="shared" si="20"/>
        <v>723.23707599999989</v>
      </c>
      <c r="R110" s="28">
        <v>228</v>
      </c>
      <c r="S110" s="28">
        <v>176</v>
      </c>
      <c r="T110" s="28">
        <v>173</v>
      </c>
      <c r="U110" s="29">
        <v>146</v>
      </c>
      <c r="V110" s="28"/>
      <c r="W110" s="28"/>
    </row>
    <row r="111" spans="1:23" s="26" customFormat="1" ht="15">
      <c r="A111" s="1">
        <v>15</v>
      </c>
      <c r="B111" s="1">
        <v>15</v>
      </c>
      <c r="C111" s="43" t="s">
        <v>505</v>
      </c>
      <c r="D111" s="28" t="s">
        <v>67</v>
      </c>
      <c r="E111" s="29">
        <v>216</v>
      </c>
      <c r="F111" s="28">
        <v>239</v>
      </c>
      <c r="G111" s="28">
        <v>257</v>
      </c>
      <c r="H111" s="28"/>
      <c r="I111" s="28"/>
      <c r="J111" s="28"/>
      <c r="K111" s="31">
        <f t="shared" si="16"/>
        <v>712</v>
      </c>
      <c r="L111" s="29" t="s">
        <v>1020</v>
      </c>
      <c r="M111" s="29"/>
      <c r="N111" s="31">
        <f t="shared" si="17"/>
        <v>711.98950000000002</v>
      </c>
      <c r="O111" s="29">
        <f t="shared" si="18"/>
        <v>3</v>
      </c>
      <c r="P111" s="31">
        <f t="shared" ca="1" si="19"/>
        <v>0</v>
      </c>
      <c r="Q111" s="32">
        <f t="shared" si="20"/>
        <v>712.27256</v>
      </c>
      <c r="R111" s="28">
        <v>257</v>
      </c>
      <c r="S111" s="28">
        <v>239</v>
      </c>
      <c r="T111" s="29">
        <v>216</v>
      </c>
      <c r="U111" s="28"/>
      <c r="V111" s="28"/>
      <c r="W111" s="28"/>
    </row>
    <row r="112" spans="1:23" s="26" customFormat="1" ht="15">
      <c r="A112" s="1">
        <v>16</v>
      </c>
      <c r="B112" s="1">
        <v>16</v>
      </c>
      <c r="C112" s="43" t="s">
        <v>127</v>
      </c>
      <c r="D112" s="28" t="s">
        <v>49</v>
      </c>
      <c r="E112" s="29">
        <v>215</v>
      </c>
      <c r="F112" s="28"/>
      <c r="G112" s="28"/>
      <c r="H112" s="28">
        <v>235</v>
      </c>
      <c r="I112" s="28">
        <v>252</v>
      </c>
      <c r="J112" s="28"/>
      <c r="K112" s="31">
        <f t="shared" si="16"/>
        <v>702</v>
      </c>
      <c r="L112" s="29" t="s">
        <v>1020</v>
      </c>
      <c r="M112" s="29"/>
      <c r="N112" s="31">
        <f t="shared" si="17"/>
        <v>701.98940000000005</v>
      </c>
      <c r="O112" s="29">
        <f t="shared" si="18"/>
        <v>3</v>
      </c>
      <c r="P112" s="31">
        <f t="shared" ca="1" si="19"/>
        <v>0</v>
      </c>
      <c r="Q112" s="32">
        <f t="shared" si="20"/>
        <v>702.26705000000004</v>
      </c>
      <c r="R112" s="28">
        <v>252</v>
      </c>
      <c r="S112" s="28">
        <v>235</v>
      </c>
      <c r="T112" s="29">
        <v>215</v>
      </c>
      <c r="U112" s="28"/>
      <c r="V112" s="28"/>
      <c r="W112" s="28"/>
    </row>
    <row r="113" spans="1:23" s="26" customFormat="1" ht="15">
      <c r="A113" s="1">
        <v>17</v>
      </c>
      <c r="B113" s="1">
        <v>17</v>
      </c>
      <c r="C113" s="43" t="s">
        <v>506</v>
      </c>
      <c r="D113" s="28" t="s">
        <v>28</v>
      </c>
      <c r="E113" s="29">
        <v>299</v>
      </c>
      <c r="F113" s="28"/>
      <c r="G113" s="28">
        <v>298</v>
      </c>
      <c r="H113" s="28"/>
      <c r="I113" s="28"/>
      <c r="J113" s="28"/>
      <c r="K113" s="31">
        <f t="shared" si="16"/>
        <v>597</v>
      </c>
      <c r="L113" s="29" t="s">
        <v>1020</v>
      </c>
      <c r="M113" s="29"/>
      <c r="N113" s="31">
        <f t="shared" si="17"/>
        <v>596.98929999999996</v>
      </c>
      <c r="O113" s="29">
        <f t="shared" si="18"/>
        <v>2</v>
      </c>
      <c r="P113" s="31">
        <f t="shared" ca="1" si="19"/>
        <v>0</v>
      </c>
      <c r="Q113" s="32">
        <f t="shared" si="20"/>
        <v>597.31809999999996</v>
      </c>
      <c r="R113" s="29">
        <v>299</v>
      </c>
      <c r="S113" s="28">
        <v>298</v>
      </c>
      <c r="T113" s="28"/>
      <c r="U113" s="28"/>
      <c r="V113" s="28"/>
      <c r="W113" s="28"/>
    </row>
    <row r="114" spans="1:23" s="26" customFormat="1" ht="15">
      <c r="A114" s="1">
        <v>18</v>
      </c>
      <c r="B114" s="1">
        <v>18</v>
      </c>
      <c r="C114" s="43" t="s">
        <v>75</v>
      </c>
      <c r="D114" s="28" t="s">
        <v>77</v>
      </c>
      <c r="E114" s="29"/>
      <c r="F114" s="28"/>
      <c r="G114" s="28"/>
      <c r="H114" s="28">
        <v>284</v>
      </c>
      <c r="I114" s="28">
        <v>283</v>
      </c>
      <c r="J114" s="28"/>
      <c r="K114" s="31">
        <f t="shared" si="16"/>
        <v>567</v>
      </c>
      <c r="L114" s="31" t="s">
        <v>1020</v>
      </c>
      <c r="M114" s="31"/>
      <c r="N114" s="31">
        <f t="shared" si="17"/>
        <v>566.98919999999998</v>
      </c>
      <c r="O114" s="31">
        <f t="shared" si="18"/>
        <v>2</v>
      </c>
      <c r="P114" s="31">
        <f t="shared" ca="1" si="19"/>
        <v>0</v>
      </c>
      <c r="Q114" s="32">
        <f t="shared" si="20"/>
        <v>567.30149999999992</v>
      </c>
      <c r="R114" s="28">
        <v>284</v>
      </c>
      <c r="S114" s="28">
        <v>283</v>
      </c>
      <c r="T114" s="29"/>
      <c r="U114" s="28"/>
      <c r="V114" s="28"/>
      <c r="W114" s="28"/>
    </row>
    <row r="115" spans="1:23" s="26" customFormat="1" ht="15">
      <c r="A115" s="1">
        <v>19</v>
      </c>
      <c r="B115" s="1">
        <v>19</v>
      </c>
      <c r="C115" s="43" t="s">
        <v>229</v>
      </c>
      <c r="D115" s="28" t="s">
        <v>167</v>
      </c>
      <c r="E115" s="29"/>
      <c r="F115" s="28"/>
      <c r="G115" s="28">
        <v>191</v>
      </c>
      <c r="H115" s="28">
        <v>169</v>
      </c>
      <c r="I115" s="28">
        <v>202</v>
      </c>
      <c r="J115" s="28"/>
      <c r="K115" s="31">
        <f t="shared" si="16"/>
        <v>562</v>
      </c>
      <c r="L115" s="31" t="s">
        <v>1020</v>
      </c>
      <c r="M115" s="31"/>
      <c r="N115" s="31">
        <f t="shared" si="17"/>
        <v>561.98910000000001</v>
      </c>
      <c r="O115" s="31">
        <f t="shared" si="18"/>
        <v>3</v>
      </c>
      <c r="P115" s="31">
        <f t="shared" ca="1" si="19"/>
        <v>0</v>
      </c>
      <c r="Q115" s="32">
        <f t="shared" si="20"/>
        <v>562.21189000000004</v>
      </c>
      <c r="R115" s="28">
        <v>202</v>
      </c>
      <c r="S115" s="28">
        <v>191</v>
      </c>
      <c r="T115" s="28">
        <v>169</v>
      </c>
      <c r="U115" s="29"/>
      <c r="V115" s="28"/>
      <c r="W115" s="28"/>
    </row>
    <row r="116" spans="1:23" s="26" customFormat="1" ht="15">
      <c r="A116" s="1">
        <v>20</v>
      </c>
      <c r="B116" s="1">
        <v>20</v>
      </c>
      <c r="C116" s="43" t="s">
        <v>507</v>
      </c>
      <c r="D116" s="28" t="s">
        <v>77</v>
      </c>
      <c r="E116" s="29">
        <v>280</v>
      </c>
      <c r="F116" s="28">
        <v>280</v>
      </c>
      <c r="G116" s="28"/>
      <c r="H116" s="28"/>
      <c r="I116" s="28"/>
      <c r="J116" s="28"/>
      <c r="K116" s="31">
        <f t="shared" si="16"/>
        <v>560</v>
      </c>
      <c r="L116" s="29" t="s">
        <v>1020</v>
      </c>
      <c r="M116" s="29"/>
      <c r="N116" s="31">
        <f t="shared" si="17"/>
        <v>559.98900000000003</v>
      </c>
      <c r="O116" s="29">
        <f t="shared" si="18"/>
        <v>2</v>
      </c>
      <c r="P116" s="31">
        <f t="shared" ca="1" si="19"/>
        <v>0</v>
      </c>
      <c r="Q116" s="32">
        <f t="shared" si="20"/>
        <v>560.29700000000003</v>
      </c>
      <c r="R116" s="29">
        <v>280</v>
      </c>
      <c r="S116" s="28">
        <v>280</v>
      </c>
      <c r="T116" s="28"/>
      <c r="U116" s="28"/>
      <c r="V116" s="28"/>
      <c r="W116" s="28"/>
    </row>
    <row r="117" spans="1:23" s="26" customFormat="1" ht="15">
      <c r="A117" s="1">
        <v>21</v>
      </c>
      <c r="B117" s="1">
        <v>21</v>
      </c>
      <c r="C117" s="43" t="s">
        <v>508</v>
      </c>
      <c r="D117" s="28" t="s">
        <v>64</v>
      </c>
      <c r="E117" s="29"/>
      <c r="F117" s="28"/>
      <c r="G117" s="28">
        <v>274</v>
      </c>
      <c r="H117" s="28">
        <v>274</v>
      </c>
      <c r="I117" s="28"/>
      <c r="J117" s="28"/>
      <c r="K117" s="31">
        <f t="shared" si="16"/>
        <v>548</v>
      </c>
      <c r="L117" s="31" t="s">
        <v>1020</v>
      </c>
      <c r="M117" s="31"/>
      <c r="N117" s="31">
        <f t="shared" si="17"/>
        <v>547.98889999999994</v>
      </c>
      <c r="O117" s="31">
        <f t="shared" si="18"/>
        <v>2</v>
      </c>
      <c r="P117" s="31">
        <f t="shared" ca="1" si="19"/>
        <v>0</v>
      </c>
      <c r="Q117" s="32">
        <f t="shared" si="20"/>
        <v>548.29029999999989</v>
      </c>
      <c r="R117" s="28">
        <v>274</v>
      </c>
      <c r="S117" s="28">
        <v>274</v>
      </c>
      <c r="T117" s="29"/>
      <c r="U117" s="28"/>
      <c r="V117" s="28"/>
      <c r="W117" s="28"/>
    </row>
    <row r="118" spans="1:23" s="26" customFormat="1" ht="15">
      <c r="A118" s="1">
        <v>22</v>
      </c>
      <c r="B118" s="1">
        <v>22</v>
      </c>
      <c r="C118" s="43" t="s">
        <v>509</v>
      </c>
      <c r="D118" s="28" t="s">
        <v>84</v>
      </c>
      <c r="E118" s="29">
        <v>275</v>
      </c>
      <c r="F118" s="28">
        <v>272</v>
      </c>
      <c r="G118" s="28"/>
      <c r="H118" s="28"/>
      <c r="I118" s="28"/>
      <c r="J118" s="28"/>
      <c r="K118" s="31">
        <f t="shared" si="16"/>
        <v>547</v>
      </c>
      <c r="L118" s="29" t="s">
        <v>1020</v>
      </c>
      <c r="M118" s="29"/>
      <c r="N118" s="31">
        <f t="shared" si="17"/>
        <v>546.98879999999997</v>
      </c>
      <c r="O118" s="29">
        <f t="shared" si="18"/>
        <v>2</v>
      </c>
      <c r="P118" s="31">
        <f t="shared" ca="1" si="19"/>
        <v>0</v>
      </c>
      <c r="Q118" s="32">
        <f t="shared" si="20"/>
        <v>547.29099999999994</v>
      </c>
      <c r="R118" s="29">
        <v>275</v>
      </c>
      <c r="S118" s="28">
        <v>272</v>
      </c>
      <c r="T118" s="28"/>
      <c r="U118" s="28"/>
      <c r="V118" s="28"/>
      <c r="W118" s="28"/>
    </row>
    <row r="119" spans="1:23" s="26" customFormat="1" ht="15">
      <c r="A119" s="1">
        <v>23</v>
      </c>
      <c r="B119" s="1">
        <v>23</v>
      </c>
      <c r="C119" s="43" t="s">
        <v>251</v>
      </c>
      <c r="D119" s="28" t="s">
        <v>56</v>
      </c>
      <c r="E119" s="29"/>
      <c r="F119" s="28"/>
      <c r="G119" s="28">
        <v>180</v>
      </c>
      <c r="H119" s="28">
        <v>175</v>
      </c>
      <c r="I119" s="28">
        <v>189</v>
      </c>
      <c r="J119" s="28"/>
      <c r="K119" s="31">
        <f t="shared" si="16"/>
        <v>544</v>
      </c>
      <c r="L119" s="31" t="s">
        <v>1020</v>
      </c>
      <c r="M119" s="31"/>
      <c r="N119" s="31">
        <f t="shared" si="17"/>
        <v>543.98869999999999</v>
      </c>
      <c r="O119" s="31">
        <f t="shared" si="18"/>
        <v>3</v>
      </c>
      <c r="P119" s="31">
        <f t="shared" ca="1" si="19"/>
        <v>0</v>
      </c>
      <c r="Q119" s="32">
        <f t="shared" si="20"/>
        <v>544.19745</v>
      </c>
      <c r="R119" s="28">
        <v>189</v>
      </c>
      <c r="S119" s="28">
        <v>180</v>
      </c>
      <c r="T119" s="28">
        <v>175</v>
      </c>
      <c r="U119" s="29"/>
      <c r="V119" s="28"/>
      <c r="W119" s="28"/>
    </row>
    <row r="120" spans="1:23" s="26" customFormat="1" ht="15">
      <c r="A120" s="1">
        <v>24</v>
      </c>
      <c r="B120" s="1">
        <v>24</v>
      </c>
      <c r="C120" s="43" t="s">
        <v>305</v>
      </c>
      <c r="D120" s="28" t="s">
        <v>41</v>
      </c>
      <c r="E120" s="29">
        <v>119</v>
      </c>
      <c r="F120" s="28">
        <v>126</v>
      </c>
      <c r="G120" s="28"/>
      <c r="H120" s="28">
        <v>135</v>
      </c>
      <c r="I120" s="28">
        <v>158</v>
      </c>
      <c r="J120" s="28"/>
      <c r="K120" s="31">
        <f t="shared" si="16"/>
        <v>538</v>
      </c>
      <c r="L120" s="29" t="s">
        <v>1020</v>
      </c>
      <c r="M120" s="29"/>
      <c r="N120" s="31">
        <f t="shared" si="17"/>
        <v>537.98860000000002</v>
      </c>
      <c r="O120" s="29">
        <f t="shared" si="18"/>
        <v>4</v>
      </c>
      <c r="P120" s="31">
        <f t="shared" ca="1" si="19"/>
        <v>0</v>
      </c>
      <c r="Q120" s="32">
        <f t="shared" si="20"/>
        <v>538.1614790000001</v>
      </c>
      <c r="R120" s="28">
        <v>158</v>
      </c>
      <c r="S120" s="28">
        <v>135</v>
      </c>
      <c r="T120" s="28">
        <v>126</v>
      </c>
      <c r="U120" s="29">
        <v>119</v>
      </c>
      <c r="V120" s="28"/>
      <c r="W120" s="28"/>
    </row>
    <row r="121" spans="1:23" s="26" customFormat="1" ht="15">
      <c r="A121" s="1">
        <v>25</v>
      </c>
      <c r="B121" s="1">
        <v>25</v>
      </c>
      <c r="C121" s="43" t="s">
        <v>345</v>
      </c>
      <c r="D121" s="28" t="s">
        <v>185</v>
      </c>
      <c r="E121" s="29">
        <v>117</v>
      </c>
      <c r="F121" s="28">
        <v>120</v>
      </c>
      <c r="G121" s="28">
        <v>149</v>
      </c>
      <c r="H121" s="28">
        <v>121</v>
      </c>
      <c r="I121" s="28">
        <v>141</v>
      </c>
      <c r="J121" s="28"/>
      <c r="K121" s="31">
        <f t="shared" si="16"/>
        <v>531</v>
      </c>
      <c r="L121" s="29" t="s">
        <v>1020</v>
      </c>
      <c r="M121" s="29"/>
      <c r="N121" s="31">
        <f t="shared" si="17"/>
        <v>530.98850000000004</v>
      </c>
      <c r="O121" s="29">
        <f t="shared" si="18"/>
        <v>5</v>
      </c>
      <c r="P121" s="31">
        <f t="shared" ca="1" si="19"/>
        <v>0</v>
      </c>
      <c r="Q121" s="32">
        <f t="shared" si="20"/>
        <v>531.15294170000004</v>
      </c>
      <c r="R121" s="28">
        <v>149</v>
      </c>
      <c r="S121" s="28">
        <v>141</v>
      </c>
      <c r="T121" s="28">
        <v>121</v>
      </c>
      <c r="U121" s="28">
        <v>120</v>
      </c>
      <c r="V121" s="29">
        <v>117</v>
      </c>
      <c r="W121" s="28"/>
    </row>
    <row r="122" spans="1:23" s="26" customFormat="1" ht="15">
      <c r="A122" s="1">
        <v>26</v>
      </c>
      <c r="B122" s="1">
        <v>26</v>
      </c>
      <c r="C122" s="43" t="s">
        <v>119</v>
      </c>
      <c r="D122" s="28" t="s">
        <v>67</v>
      </c>
      <c r="E122" s="29"/>
      <c r="F122" s="28"/>
      <c r="G122" s="28">
        <v>253</v>
      </c>
      <c r="H122" s="28"/>
      <c r="I122" s="28">
        <v>259</v>
      </c>
      <c r="J122" s="28"/>
      <c r="K122" s="31">
        <f t="shared" si="16"/>
        <v>512</v>
      </c>
      <c r="L122" s="31" t="s">
        <v>1020</v>
      </c>
      <c r="M122" s="31"/>
      <c r="N122" s="31">
        <f t="shared" si="17"/>
        <v>511.98840000000001</v>
      </c>
      <c r="O122" s="31">
        <f t="shared" si="18"/>
        <v>2</v>
      </c>
      <c r="P122" s="31">
        <f t="shared" ca="1" si="19"/>
        <v>0</v>
      </c>
      <c r="Q122" s="32">
        <f t="shared" si="20"/>
        <v>512.27269999999999</v>
      </c>
      <c r="R122" s="28">
        <v>259</v>
      </c>
      <c r="S122" s="28">
        <v>253</v>
      </c>
      <c r="T122" s="29"/>
      <c r="U122" s="28"/>
      <c r="V122" s="28"/>
      <c r="W122" s="28"/>
    </row>
    <row r="123" spans="1:23" s="26" customFormat="1" ht="15">
      <c r="A123" s="1">
        <v>27</v>
      </c>
      <c r="B123" s="1">
        <v>27</v>
      </c>
      <c r="C123" s="43" t="s">
        <v>384</v>
      </c>
      <c r="D123" s="28" t="s">
        <v>49</v>
      </c>
      <c r="E123" s="29">
        <v>108</v>
      </c>
      <c r="F123" s="28"/>
      <c r="G123" s="28">
        <v>147</v>
      </c>
      <c r="H123" s="28">
        <v>118</v>
      </c>
      <c r="I123" s="28">
        <v>125</v>
      </c>
      <c r="J123" s="28"/>
      <c r="K123" s="31">
        <f t="shared" si="16"/>
        <v>498</v>
      </c>
      <c r="L123" s="29" t="s">
        <v>1020</v>
      </c>
      <c r="M123" s="29"/>
      <c r="N123" s="31">
        <f t="shared" si="17"/>
        <v>497.98829999999998</v>
      </c>
      <c r="O123" s="29">
        <f t="shared" si="18"/>
        <v>4</v>
      </c>
      <c r="P123" s="31">
        <f t="shared" ca="1" si="19"/>
        <v>0</v>
      </c>
      <c r="Q123" s="32">
        <f t="shared" si="20"/>
        <v>498.14908799999995</v>
      </c>
      <c r="R123" s="28">
        <v>147</v>
      </c>
      <c r="S123" s="28">
        <v>125</v>
      </c>
      <c r="T123" s="28">
        <v>118</v>
      </c>
      <c r="U123" s="29">
        <v>108</v>
      </c>
      <c r="V123" s="28"/>
      <c r="W123" s="28"/>
    </row>
    <row r="124" spans="1:23" s="26" customFormat="1" ht="15">
      <c r="A124" s="1">
        <v>28</v>
      </c>
      <c r="B124" s="1" t="s">
        <v>70</v>
      </c>
      <c r="C124" s="43" t="s">
        <v>510</v>
      </c>
      <c r="D124" s="28" t="s">
        <v>31</v>
      </c>
      <c r="E124" s="29"/>
      <c r="F124" s="28">
        <v>236</v>
      </c>
      <c r="G124" s="28">
        <v>252</v>
      </c>
      <c r="H124" s="28"/>
      <c r="I124" s="28"/>
      <c r="J124" s="28"/>
      <c r="K124" s="31">
        <f t="shared" si="16"/>
        <v>488</v>
      </c>
      <c r="L124" s="29" t="s">
        <v>1021</v>
      </c>
      <c r="M124" s="29"/>
      <c r="N124" s="31">
        <f t="shared" si="17"/>
        <v>487.98820000000001</v>
      </c>
      <c r="O124" s="29">
        <f t="shared" si="18"/>
        <v>2</v>
      </c>
      <c r="P124" s="31">
        <f t="shared" ca="1" si="19"/>
        <v>0</v>
      </c>
      <c r="Q124" s="32">
        <f t="shared" si="20"/>
        <v>488.2638</v>
      </c>
      <c r="R124" s="28">
        <v>252</v>
      </c>
      <c r="S124" s="28">
        <v>236</v>
      </c>
      <c r="T124" s="29"/>
      <c r="U124" s="28"/>
      <c r="V124" s="28"/>
      <c r="W124" s="28"/>
    </row>
    <row r="125" spans="1:23" s="26" customFormat="1" ht="15">
      <c r="A125" s="1">
        <v>29</v>
      </c>
      <c r="B125" s="1">
        <v>28</v>
      </c>
      <c r="C125" s="43" t="s">
        <v>511</v>
      </c>
      <c r="D125" s="28" t="s">
        <v>56</v>
      </c>
      <c r="E125" s="29">
        <v>188</v>
      </c>
      <c r="F125" s="28"/>
      <c r="G125" s="28">
        <v>224</v>
      </c>
      <c r="H125" s="28"/>
      <c r="I125" s="28"/>
      <c r="J125" s="28"/>
      <c r="K125" s="31">
        <f t="shared" si="16"/>
        <v>412</v>
      </c>
      <c r="L125" s="29" t="s">
        <v>1020</v>
      </c>
      <c r="M125" s="29"/>
      <c r="N125" s="31">
        <f t="shared" si="17"/>
        <v>411.98809999999997</v>
      </c>
      <c r="O125" s="29">
        <f t="shared" si="18"/>
        <v>2</v>
      </c>
      <c r="P125" s="31">
        <f t="shared" ca="1" si="19"/>
        <v>0</v>
      </c>
      <c r="Q125" s="32">
        <f t="shared" si="20"/>
        <v>412.23089999999996</v>
      </c>
      <c r="R125" s="28">
        <v>224</v>
      </c>
      <c r="S125" s="29">
        <v>188</v>
      </c>
      <c r="T125" s="28"/>
      <c r="U125" s="28"/>
      <c r="V125" s="28"/>
      <c r="W125" s="28"/>
    </row>
    <row r="126" spans="1:23" s="26" customFormat="1" ht="15">
      <c r="A126" s="1">
        <v>30</v>
      </c>
      <c r="B126" s="1">
        <v>29</v>
      </c>
      <c r="C126" s="43" t="s">
        <v>200</v>
      </c>
      <c r="D126" s="28" t="s">
        <v>67</v>
      </c>
      <c r="E126" s="29"/>
      <c r="F126" s="28">
        <v>182</v>
      </c>
      <c r="G126" s="28"/>
      <c r="H126" s="28"/>
      <c r="I126" s="28">
        <v>223</v>
      </c>
      <c r="J126" s="28"/>
      <c r="K126" s="31">
        <f t="shared" si="16"/>
        <v>405</v>
      </c>
      <c r="L126" s="29" t="s">
        <v>1020</v>
      </c>
      <c r="M126" s="29"/>
      <c r="N126" s="31">
        <f t="shared" si="17"/>
        <v>404.988</v>
      </c>
      <c r="O126" s="29">
        <f t="shared" si="18"/>
        <v>2</v>
      </c>
      <c r="P126" s="31">
        <f t="shared" ca="1" si="19"/>
        <v>0</v>
      </c>
      <c r="Q126" s="32">
        <f t="shared" si="20"/>
        <v>405.22919999999999</v>
      </c>
      <c r="R126" s="28">
        <v>223</v>
      </c>
      <c r="S126" s="28">
        <v>182</v>
      </c>
      <c r="T126" s="29"/>
      <c r="U126" s="28"/>
      <c r="V126" s="28"/>
      <c r="W126" s="28"/>
    </row>
    <row r="127" spans="1:23" s="26" customFormat="1" ht="15">
      <c r="A127" s="1">
        <v>31</v>
      </c>
      <c r="B127" s="1">
        <v>30</v>
      </c>
      <c r="C127" s="43" t="s">
        <v>202</v>
      </c>
      <c r="D127" s="28" t="s">
        <v>41</v>
      </c>
      <c r="E127" s="29"/>
      <c r="F127" s="28"/>
      <c r="G127" s="28"/>
      <c r="H127" s="28">
        <v>182</v>
      </c>
      <c r="I127" s="28">
        <v>222</v>
      </c>
      <c r="J127" s="28"/>
      <c r="K127" s="31">
        <f t="shared" si="16"/>
        <v>404</v>
      </c>
      <c r="L127" s="31" t="s">
        <v>1020</v>
      </c>
      <c r="M127" s="31"/>
      <c r="N127" s="31">
        <f t="shared" si="17"/>
        <v>403.98790000000002</v>
      </c>
      <c r="O127" s="31">
        <f t="shared" si="18"/>
        <v>2</v>
      </c>
      <c r="P127" s="31">
        <f t="shared" ca="1" si="19"/>
        <v>0</v>
      </c>
      <c r="Q127" s="32">
        <f t="shared" si="20"/>
        <v>404.22809999999998</v>
      </c>
      <c r="R127" s="28">
        <v>222</v>
      </c>
      <c r="S127" s="28">
        <v>182</v>
      </c>
      <c r="T127" s="29"/>
      <c r="U127" s="28"/>
      <c r="V127" s="28"/>
      <c r="W127" s="28"/>
    </row>
    <row r="128" spans="1:23" s="26" customFormat="1" ht="15">
      <c r="A128" s="1">
        <v>32</v>
      </c>
      <c r="B128" s="1">
        <v>31</v>
      </c>
      <c r="C128" s="43" t="s">
        <v>512</v>
      </c>
      <c r="D128" s="28" t="s">
        <v>19</v>
      </c>
      <c r="E128" s="29">
        <v>180</v>
      </c>
      <c r="F128" s="28"/>
      <c r="G128" s="28">
        <v>213</v>
      </c>
      <c r="H128" s="28"/>
      <c r="I128" s="28"/>
      <c r="J128" s="28"/>
      <c r="K128" s="31">
        <f t="shared" si="16"/>
        <v>393</v>
      </c>
      <c r="L128" s="29" t="s">
        <v>1020</v>
      </c>
      <c r="M128" s="29"/>
      <c r="N128" s="31">
        <f t="shared" si="17"/>
        <v>392.98779999999999</v>
      </c>
      <c r="O128" s="29">
        <f t="shared" si="18"/>
        <v>2</v>
      </c>
      <c r="P128" s="31">
        <f t="shared" ca="1" si="19"/>
        <v>0</v>
      </c>
      <c r="Q128" s="32">
        <f t="shared" si="20"/>
        <v>393.21879999999999</v>
      </c>
      <c r="R128" s="28">
        <v>213</v>
      </c>
      <c r="S128" s="29">
        <v>180</v>
      </c>
      <c r="T128" s="28"/>
      <c r="U128" s="28"/>
      <c r="V128" s="28"/>
      <c r="W128" s="28"/>
    </row>
    <row r="129" spans="1:23" s="26" customFormat="1" ht="15">
      <c r="A129" s="1">
        <v>33</v>
      </c>
      <c r="B129" s="1">
        <v>32</v>
      </c>
      <c r="C129" s="43" t="s">
        <v>165</v>
      </c>
      <c r="D129" s="28" t="s">
        <v>167</v>
      </c>
      <c r="E129" s="29"/>
      <c r="F129" s="28">
        <v>128</v>
      </c>
      <c r="G129" s="28"/>
      <c r="H129" s="28"/>
      <c r="I129" s="28">
        <v>235</v>
      </c>
      <c r="J129" s="28"/>
      <c r="K129" s="31">
        <f t="shared" ref="K129:K160" si="21"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363</v>
      </c>
      <c r="L129" s="29" t="s">
        <v>1020</v>
      </c>
      <c r="M129" s="29"/>
      <c r="N129" s="31">
        <f t="shared" ref="N129:N156" si="22">K129-(ROW(K129)-ROW(K$6))/10000</f>
        <v>362.98770000000002</v>
      </c>
      <c r="O129" s="29">
        <f t="shared" ref="O129:O156" si="23">COUNT(E129:J129)</f>
        <v>2</v>
      </c>
      <c r="P129" s="31">
        <f t="shared" ref="P129:P160" ca="1" si="24">IF(AND(O129=1,OFFSET(D129,0,P$3)&gt;0),"Y",0)</f>
        <v>0</v>
      </c>
      <c r="Q129" s="32">
        <f t="shared" ref="Q129:Q160" si="25">N129+R129/1000+S129/10000+T129/100000+U129/1000000+V129/10000000+W129/100000000</f>
        <v>363.23550000000006</v>
      </c>
      <c r="R129" s="28">
        <v>235</v>
      </c>
      <c r="S129" s="28">
        <v>128</v>
      </c>
      <c r="T129" s="29"/>
      <c r="U129" s="28"/>
      <c r="V129" s="28"/>
      <c r="W129" s="28"/>
    </row>
    <row r="130" spans="1:23" s="26" customFormat="1" ht="15">
      <c r="A130" s="1">
        <v>34</v>
      </c>
      <c r="B130" s="1">
        <v>33</v>
      </c>
      <c r="C130" s="43" t="s">
        <v>513</v>
      </c>
      <c r="D130" s="28" t="s">
        <v>64</v>
      </c>
      <c r="E130" s="29"/>
      <c r="F130" s="28"/>
      <c r="G130" s="28">
        <v>164</v>
      </c>
      <c r="H130" s="28">
        <v>134</v>
      </c>
      <c r="I130" s="28"/>
      <c r="J130" s="28"/>
      <c r="K130" s="31">
        <f t="shared" si="21"/>
        <v>298</v>
      </c>
      <c r="L130" s="31" t="s">
        <v>1020</v>
      </c>
      <c r="M130" s="31"/>
      <c r="N130" s="31">
        <f t="shared" si="22"/>
        <v>297.98759999999999</v>
      </c>
      <c r="O130" s="31">
        <f t="shared" si="23"/>
        <v>2</v>
      </c>
      <c r="P130" s="31">
        <f t="shared" ca="1" si="24"/>
        <v>0</v>
      </c>
      <c r="Q130" s="32">
        <f t="shared" si="25"/>
        <v>298.16499999999996</v>
      </c>
      <c r="R130" s="28">
        <v>164</v>
      </c>
      <c r="S130" s="28">
        <v>134</v>
      </c>
      <c r="T130" s="29"/>
      <c r="U130" s="28"/>
      <c r="V130" s="28"/>
      <c r="W130" s="28"/>
    </row>
    <row r="131" spans="1:23" s="26" customFormat="1" ht="15">
      <c r="A131" s="1">
        <v>35</v>
      </c>
      <c r="B131" s="1">
        <v>34</v>
      </c>
      <c r="C131" s="43" t="s">
        <v>514</v>
      </c>
      <c r="D131" s="28" t="s">
        <v>167</v>
      </c>
      <c r="E131" s="29">
        <v>128</v>
      </c>
      <c r="F131" s="28">
        <v>147</v>
      </c>
      <c r="G131" s="28"/>
      <c r="H131" s="28"/>
      <c r="I131" s="28"/>
      <c r="J131" s="28"/>
      <c r="K131" s="31">
        <f t="shared" si="21"/>
        <v>275</v>
      </c>
      <c r="L131" s="29" t="s">
        <v>1020</v>
      </c>
      <c r="M131" s="29"/>
      <c r="N131" s="31">
        <f t="shared" si="22"/>
        <v>274.98750000000001</v>
      </c>
      <c r="O131" s="29">
        <f t="shared" si="23"/>
        <v>2</v>
      </c>
      <c r="P131" s="31">
        <f t="shared" ca="1" si="24"/>
        <v>0</v>
      </c>
      <c r="Q131" s="32">
        <f t="shared" si="25"/>
        <v>275.14730000000003</v>
      </c>
      <c r="R131" s="28">
        <v>147</v>
      </c>
      <c r="S131" s="29">
        <v>128</v>
      </c>
      <c r="T131" s="28"/>
      <c r="U131" s="28"/>
      <c r="V131" s="28"/>
      <c r="W131" s="28"/>
    </row>
    <row r="132" spans="1:23" s="26" customFormat="1" ht="15">
      <c r="A132" s="1">
        <v>36</v>
      </c>
      <c r="B132" s="1">
        <v>35</v>
      </c>
      <c r="C132" s="43" t="s">
        <v>515</v>
      </c>
      <c r="D132" s="28" t="s">
        <v>52</v>
      </c>
      <c r="E132" s="29"/>
      <c r="F132" s="28"/>
      <c r="G132" s="28"/>
      <c r="H132" s="28">
        <v>273</v>
      </c>
      <c r="I132" s="28"/>
      <c r="J132" s="28"/>
      <c r="K132" s="31">
        <f t="shared" si="21"/>
        <v>273</v>
      </c>
      <c r="L132" s="31" t="s">
        <v>1020</v>
      </c>
      <c r="M132" s="31"/>
      <c r="N132" s="31">
        <f t="shared" si="22"/>
        <v>272.98739999999998</v>
      </c>
      <c r="O132" s="31">
        <f t="shared" si="23"/>
        <v>1</v>
      </c>
      <c r="P132" s="31" t="str">
        <f t="shared" ca="1" si="24"/>
        <v>Y</v>
      </c>
      <c r="Q132" s="32">
        <f t="shared" si="25"/>
        <v>273.2604</v>
      </c>
      <c r="R132" s="28">
        <v>273</v>
      </c>
      <c r="S132" s="29"/>
      <c r="T132" s="28"/>
      <c r="U132" s="28"/>
      <c r="V132" s="28"/>
      <c r="W132" s="28"/>
    </row>
    <row r="133" spans="1:23" s="26" customFormat="1" ht="15">
      <c r="A133" s="1">
        <v>37</v>
      </c>
      <c r="B133" s="1">
        <v>36</v>
      </c>
      <c r="C133" s="43" t="s">
        <v>516</v>
      </c>
      <c r="D133" s="28" t="s">
        <v>37</v>
      </c>
      <c r="E133" s="29">
        <v>271</v>
      </c>
      <c r="F133" s="28"/>
      <c r="G133" s="28"/>
      <c r="H133" s="28"/>
      <c r="I133" s="28"/>
      <c r="J133" s="28"/>
      <c r="K133" s="31">
        <f t="shared" si="21"/>
        <v>271</v>
      </c>
      <c r="L133" s="29" t="s">
        <v>1020</v>
      </c>
      <c r="M133" s="29"/>
      <c r="N133" s="31">
        <f t="shared" si="22"/>
        <v>270.9873</v>
      </c>
      <c r="O133" s="29">
        <f t="shared" si="23"/>
        <v>1</v>
      </c>
      <c r="P133" s="31">
        <f t="shared" ca="1" si="24"/>
        <v>0</v>
      </c>
      <c r="Q133" s="32">
        <f t="shared" si="25"/>
        <v>271.25830000000002</v>
      </c>
      <c r="R133" s="29">
        <v>271</v>
      </c>
      <c r="S133" s="28"/>
      <c r="T133" s="28"/>
      <c r="U133" s="28"/>
      <c r="V133" s="28"/>
      <c r="W133" s="28"/>
    </row>
    <row r="134" spans="1:23" s="26" customFormat="1" ht="15">
      <c r="A134" s="1">
        <v>38</v>
      </c>
      <c r="B134" s="1">
        <v>37</v>
      </c>
      <c r="C134" s="43" t="s">
        <v>517</v>
      </c>
      <c r="D134" s="28" t="s">
        <v>41</v>
      </c>
      <c r="E134" s="29">
        <v>270</v>
      </c>
      <c r="F134" s="28"/>
      <c r="G134" s="28"/>
      <c r="H134" s="28"/>
      <c r="I134" s="28"/>
      <c r="J134" s="28"/>
      <c r="K134" s="31">
        <f t="shared" si="21"/>
        <v>270</v>
      </c>
      <c r="L134" s="29" t="s">
        <v>1020</v>
      </c>
      <c r="M134" s="29"/>
      <c r="N134" s="31">
        <f t="shared" si="22"/>
        <v>269.98719999999997</v>
      </c>
      <c r="O134" s="29">
        <f t="shared" si="23"/>
        <v>1</v>
      </c>
      <c r="P134" s="31">
        <f t="shared" ca="1" si="24"/>
        <v>0</v>
      </c>
      <c r="Q134" s="32">
        <f t="shared" si="25"/>
        <v>270.25719999999995</v>
      </c>
      <c r="R134" s="29">
        <v>270</v>
      </c>
      <c r="S134" s="28"/>
      <c r="T134" s="28"/>
      <c r="U134" s="28"/>
      <c r="V134" s="28"/>
      <c r="W134" s="28"/>
    </row>
    <row r="135" spans="1:23" s="26" customFormat="1" ht="15">
      <c r="A135" s="1">
        <v>39</v>
      </c>
      <c r="B135" s="1">
        <v>38</v>
      </c>
      <c r="C135" s="43" t="s">
        <v>518</v>
      </c>
      <c r="D135" s="28" t="s">
        <v>41</v>
      </c>
      <c r="E135" s="29">
        <v>269</v>
      </c>
      <c r="F135" s="28"/>
      <c r="G135" s="28"/>
      <c r="H135" s="28"/>
      <c r="I135" s="28"/>
      <c r="J135" s="28"/>
      <c r="K135" s="31">
        <f t="shared" si="21"/>
        <v>269</v>
      </c>
      <c r="L135" s="29" t="s">
        <v>1020</v>
      </c>
      <c r="M135" s="29"/>
      <c r="N135" s="31">
        <f t="shared" si="22"/>
        <v>268.9871</v>
      </c>
      <c r="O135" s="29">
        <f t="shared" si="23"/>
        <v>1</v>
      </c>
      <c r="P135" s="31">
        <f t="shared" ca="1" si="24"/>
        <v>0</v>
      </c>
      <c r="Q135" s="32">
        <f t="shared" si="25"/>
        <v>269.2561</v>
      </c>
      <c r="R135" s="29">
        <v>269</v>
      </c>
      <c r="S135" s="28"/>
      <c r="T135" s="28"/>
      <c r="U135" s="28"/>
      <c r="V135" s="28"/>
      <c r="W135" s="28"/>
    </row>
    <row r="136" spans="1:23" s="26" customFormat="1" ht="15">
      <c r="A136" s="1">
        <v>40</v>
      </c>
      <c r="B136" s="1">
        <v>39</v>
      </c>
      <c r="C136" s="43" t="s">
        <v>519</v>
      </c>
      <c r="D136" s="28" t="s">
        <v>64</v>
      </c>
      <c r="E136" s="29"/>
      <c r="F136" s="28"/>
      <c r="G136" s="28"/>
      <c r="H136" s="28">
        <v>263</v>
      </c>
      <c r="I136" s="28"/>
      <c r="J136" s="28"/>
      <c r="K136" s="31">
        <f t="shared" si="21"/>
        <v>263</v>
      </c>
      <c r="L136" s="31" t="s">
        <v>1020</v>
      </c>
      <c r="M136" s="31"/>
      <c r="N136" s="31">
        <f t="shared" si="22"/>
        <v>262.98700000000002</v>
      </c>
      <c r="O136" s="31">
        <f t="shared" si="23"/>
        <v>1</v>
      </c>
      <c r="P136" s="31" t="str">
        <f t="shared" ca="1" si="24"/>
        <v>Y</v>
      </c>
      <c r="Q136" s="32">
        <f t="shared" si="25"/>
        <v>263.25</v>
      </c>
      <c r="R136" s="28">
        <v>263</v>
      </c>
      <c r="S136" s="29"/>
      <c r="T136" s="28"/>
      <c r="U136" s="28"/>
      <c r="V136" s="28"/>
      <c r="W136" s="28"/>
    </row>
    <row r="137" spans="1:23" s="26" customFormat="1" ht="15">
      <c r="A137" s="1">
        <v>41</v>
      </c>
      <c r="B137" s="1">
        <v>40</v>
      </c>
      <c r="C137" s="43" t="s">
        <v>327</v>
      </c>
      <c r="D137" s="28" t="s">
        <v>67</v>
      </c>
      <c r="E137" s="29"/>
      <c r="F137" s="28"/>
      <c r="G137" s="28"/>
      <c r="H137" s="28">
        <v>112</v>
      </c>
      <c r="I137" s="28">
        <v>147</v>
      </c>
      <c r="J137" s="28"/>
      <c r="K137" s="31">
        <f t="shared" si="21"/>
        <v>259</v>
      </c>
      <c r="L137" s="31" t="s">
        <v>1020</v>
      </c>
      <c r="M137" s="31"/>
      <c r="N137" s="31">
        <f t="shared" si="22"/>
        <v>258.98689999999999</v>
      </c>
      <c r="O137" s="31">
        <f t="shared" si="23"/>
        <v>2</v>
      </c>
      <c r="P137" s="31">
        <f t="shared" ca="1" si="24"/>
        <v>0</v>
      </c>
      <c r="Q137" s="32">
        <f t="shared" si="25"/>
        <v>259.14509999999996</v>
      </c>
      <c r="R137" s="28">
        <v>147</v>
      </c>
      <c r="S137" s="28">
        <v>112</v>
      </c>
      <c r="T137" s="29"/>
      <c r="U137" s="28"/>
      <c r="V137" s="28"/>
      <c r="W137" s="28"/>
    </row>
    <row r="138" spans="1:23" s="26" customFormat="1" ht="15">
      <c r="A138" s="1">
        <v>42</v>
      </c>
      <c r="B138" s="1">
        <v>41</v>
      </c>
      <c r="C138" s="43" t="s">
        <v>520</v>
      </c>
      <c r="D138" s="28" t="s">
        <v>190</v>
      </c>
      <c r="E138" s="29"/>
      <c r="F138" s="28"/>
      <c r="G138" s="28"/>
      <c r="H138" s="28">
        <v>256</v>
      </c>
      <c r="I138" s="28"/>
      <c r="J138" s="28"/>
      <c r="K138" s="31">
        <f t="shared" si="21"/>
        <v>256</v>
      </c>
      <c r="L138" s="31" t="s">
        <v>1020</v>
      </c>
      <c r="M138" s="31"/>
      <c r="N138" s="31">
        <f t="shared" si="22"/>
        <v>255.98679999999999</v>
      </c>
      <c r="O138" s="31">
        <f t="shared" si="23"/>
        <v>1</v>
      </c>
      <c r="P138" s="31" t="str">
        <f t="shared" ca="1" si="24"/>
        <v>Y</v>
      </c>
      <c r="Q138" s="32">
        <f t="shared" si="25"/>
        <v>256.24279999999999</v>
      </c>
      <c r="R138" s="28">
        <v>256</v>
      </c>
      <c r="S138" s="29"/>
      <c r="T138" s="28"/>
      <c r="U138" s="28"/>
      <c r="V138" s="28"/>
      <c r="W138" s="28"/>
    </row>
    <row r="139" spans="1:23" s="26" customFormat="1" ht="15">
      <c r="A139" s="1">
        <v>43</v>
      </c>
      <c r="B139" s="1">
        <v>42</v>
      </c>
      <c r="C139" s="43" t="s">
        <v>137</v>
      </c>
      <c r="D139" s="28" t="s">
        <v>67</v>
      </c>
      <c r="E139" s="29"/>
      <c r="F139" s="28"/>
      <c r="G139" s="28"/>
      <c r="H139" s="28"/>
      <c r="I139" s="28">
        <v>250</v>
      </c>
      <c r="J139" s="28"/>
      <c r="K139" s="31">
        <f t="shared" si="21"/>
        <v>250</v>
      </c>
      <c r="L139" s="31" t="s">
        <v>1020</v>
      </c>
      <c r="M139" s="31"/>
      <c r="N139" s="31">
        <f t="shared" si="22"/>
        <v>249.98670000000001</v>
      </c>
      <c r="O139" s="31">
        <f t="shared" si="23"/>
        <v>1</v>
      </c>
      <c r="P139" s="31">
        <f t="shared" ca="1" si="24"/>
        <v>0</v>
      </c>
      <c r="Q139" s="32">
        <f t="shared" si="25"/>
        <v>250.23670000000001</v>
      </c>
      <c r="R139" s="28">
        <v>250</v>
      </c>
      <c r="S139" s="29"/>
      <c r="T139" s="28"/>
      <c r="U139" s="28"/>
      <c r="V139" s="28"/>
      <c r="W139" s="28"/>
    </row>
    <row r="140" spans="1:23" s="26" customFormat="1" ht="15">
      <c r="A140" s="1">
        <v>44</v>
      </c>
      <c r="B140" s="1">
        <v>43</v>
      </c>
      <c r="C140" s="43" t="s">
        <v>521</v>
      </c>
      <c r="D140" s="28" t="s">
        <v>195</v>
      </c>
      <c r="E140" s="29"/>
      <c r="F140" s="28">
        <v>249</v>
      </c>
      <c r="G140" s="28"/>
      <c r="H140" s="28"/>
      <c r="I140" s="28"/>
      <c r="J140" s="28"/>
      <c r="K140" s="31">
        <f t="shared" si="21"/>
        <v>249</v>
      </c>
      <c r="L140" s="29" t="s">
        <v>1020</v>
      </c>
      <c r="M140" s="29"/>
      <c r="N140" s="31">
        <f t="shared" si="22"/>
        <v>248.98660000000001</v>
      </c>
      <c r="O140" s="29">
        <f t="shared" si="23"/>
        <v>1</v>
      </c>
      <c r="P140" s="31">
        <f t="shared" ca="1" si="24"/>
        <v>0</v>
      </c>
      <c r="Q140" s="32">
        <f t="shared" si="25"/>
        <v>249.23560000000001</v>
      </c>
      <c r="R140" s="28">
        <v>249</v>
      </c>
      <c r="S140" s="29"/>
      <c r="T140" s="28"/>
      <c r="U140" s="28"/>
      <c r="V140" s="28"/>
      <c r="W140" s="28"/>
    </row>
    <row r="141" spans="1:23" s="26" customFormat="1" ht="15">
      <c r="A141" s="1">
        <v>45</v>
      </c>
      <c r="B141" s="1">
        <v>44</v>
      </c>
      <c r="C141" s="43" t="s">
        <v>145</v>
      </c>
      <c r="D141" s="28" t="s">
        <v>67</v>
      </c>
      <c r="E141" s="29"/>
      <c r="F141" s="28"/>
      <c r="G141" s="28"/>
      <c r="H141" s="28"/>
      <c r="I141" s="28">
        <v>247</v>
      </c>
      <c r="J141" s="28"/>
      <c r="K141" s="31">
        <f t="shared" si="21"/>
        <v>247</v>
      </c>
      <c r="L141" s="31" t="s">
        <v>1020</v>
      </c>
      <c r="M141" s="31"/>
      <c r="N141" s="31">
        <f t="shared" si="22"/>
        <v>246.98650000000001</v>
      </c>
      <c r="O141" s="31">
        <f t="shared" si="23"/>
        <v>1</v>
      </c>
      <c r="P141" s="31">
        <f t="shared" ca="1" si="24"/>
        <v>0</v>
      </c>
      <c r="Q141" s="32">
        <f t="shared" si="25"/>
        <v>247.23350000000002</v>
      </c>
      <c r="R141" s="28">
        <v>247</v>
      </c>
      <c r="S141" s="29"/>
      <c r="T141" s="28"/>
      <c r="U141" s="28"/>
      <c r="V141" s="28"/>
      <c r="W141" s="28"/>
    </row>
    <row r="142" spans="1:23" s="26" customFormat="1" ht="15">
      <c r="A142" s="1">
        <v>46</v>
      </c>
      <c r="B142" s="1">
        <v>45</v>
      </c>
      <c r="C142" s="43" t="s">
        <v>522</v>
      </c>
      <c r="D142" s="28" t="s">
        <v>28</v>
      </c>
      <c r="E142" s="29"/>
      <c r="F142" s="28"/>
      <c r="G142" s="28"/>
      <c r="H142" s="28">
        <v>242</v>
      </c>
      <c r="I142" s="28"/>
      <c r="J142" s="28"/>
      <c r="K142" s="31">
        <f t="shared" si="21"/>
        <v>242</v>
      </c>
      <c r="L142" s="31" t="s">
        <v>1020</v>
      </c>
      <c r="M142" s="31"/>
      <c r="N142" s="31">
        <f t="shared" si="22"/>
        <v>241.9864</v>
      </c>
      <c r="O142" s="31">
        <f t="shared" si="23"/>
        <v>1</v>
      </c>
      <c r="P142" s="31" t="str">
        <f t="shared" ca="1" si="24"/>
        <v>Y</v>
      </c>
      <c r="Q142" s="32">
        <f t="shared" si="25"/>
        <v>242.22839999999999</v>
      </c>
      <c r="R142" s="28">
        <v>242</v>
      </c>
      <c r="S142" s="29"/>
      <c r="T142" s="28"/>
      <c r="U142" s="28"/>
      <c r="V142" s="28"/>
      <c r="W142" s="28"/>
    </row>
    <row r="143" spans="1:23" s="26" customFormat="1" ht="15">
      <c r="A143" s="1">
        <v>47</v>
      </c>
      <c r="B143" s="1">
        <v>46</v>
      </c>
      <c r="C143" s="43" t="s">
        <v>523</v>
      </c>
      <c r="D143" s="28" t="s">
        <v>28</v>
      </c>
      <c r="E143" s="29">
        <v>235</v>
      </c>
      <c r="F143" s="28"/>
      <c r="G143" s="28"/>
      <c r="H143" s="28"/>
      <c r="I143" s="28"/>
      <c r="J143" s="28"/>
      <c r="K143" s="31">
        <f t="shared" si="21"/>
        <v>235</v>
      </c>
      <c r="L143" s="29" t="s">
        <v>1020</v>
      </c>
      <c r="M143" s="29"/>
      <c r="N143" s="31">
        <f t="shared" si="22"/>
        <v>234.9863</v>
      </c>
      <c r="O143" s="29">
        <f t="shared" si="23"/>
        <v>1</v>
      </c>
      <c r="P143" s="31">
        <f t="shared" ca="1" si="24"/>
        <v>0</v>
      </c>
      <c r="Q143" s="32">
        <f t="shared" si="25"/>
        <v>235.22130000000001</v>
      </c>
      <c r="R143" s="29">
        <v>235</v>
      </c>
      <c r="S143" s="28"/>
      <c r="T143" s="28"/>
      <c r="U143" s="28"/>
      <c r="V143" s="28"/>
      <c r="W143" s="28"/>
    </row>
    <row r="144" spans="1:23" s="26" customFormat="1" ht="15">
      <c r="A144" s="1">
        <v>48</v>
      </c>
      <c r="B144" s="1">
        <v>47</v>
      </c>
      <c r="C144" s="43" t="s">
        <v>524</v>
      </c>
      <c r="D144" s="28" t="s">
        <v>56</v>
      </c>
      <c r="E144" s="29">
        <v>234</v>
      </c>
      <c r="F144" s="28"/>
      <c r="G144" s="28"/>
      <c r="H144" s="28"/>
      <c r="I144" s="28"/>
      <c r="J144" s="28"/>
      <c r="K144" s="31">
        <f t="shared" si="21"/>
        <v>234</v>
      </c>
      <c r="L144" s="29" t="s">
        <v>1020</v>
      </c>
      <c r="M144" s="29"/>
      <c r="N144" s="31">
        <f t="shared" si="22"/>
        <v>233.9862</v>
      </c>
      <c r="O144" s="29">
        <f t="shared" si="23"/>
        <v>1</v>
      </c>
      <c r="P144" s="31">
        <f t="shared" ca="1" si="24"/>
        <v>0</v>
      </c>
      <c r="Q144" s="32">
        <f t="shared" si="25"/>
        <v>234.22020000000001</v>
      </c>
      <c r="R144" s="29">
        <v>234</v>
      </c>
      <c r="S144" s="28"/>
      <c r="T144" s="28"/>
      <c r="U144" s="28"/>
      <c r="V144" s="28"/>
      <c r="W144" s="28"/>
    </row>
    <row r="145" spans="1:29" s="26" customFormat="1" ht="15">
      <c r="A145" s="1">
        <v>49</v>
      </c>
      <c r="B145" s="1">
        <v>48</v>
      </c>
      <c r="C145" s="43" t="s">
        <v>525</v>
      </c>
      <c r="D145" s="28" t="s">
        <v>167</v>
      </c>
      <c r="E145" s="29"/>
      <c r="F145" s="28"/>
      <c r="G145" s="28">
        <v>126</v>
      </c>
      <c r="H145" s="28">
        <v>91</v>
      </c>
      <c r="I145" s="28"/>
      <c r="J145" s="28"/>
      <c r="K145" s="31">
        <f t="shared" si="21"/>
        <v>217</v>
      </c>
      <c r="L145" s="31" t="s">
        <v>1020</v>
      </c>
      <c r="M145" s="31"/>
      <c r="N145" s="31">
        <f t="shared" si="22"/>
        <v>216.98609999999999</v>
      </c>
      <c r="O145" s="31">
        <f t="shared" si="23"/>
        <v>2</v>
      </c>
      <c r="P145" s="31">
        <f t="shared" ca="1" si="24"/>
        <v>0</v>
      </c>
      <c r="Q145" s="32">
        <f t="shared" si="25"/>
        <v>217.12119999999999</v>
      </c>
      <c r="R145" s="28">
        <v>126</v>
      </c>
      <c r="S145" s="28">
        <v>91</v>
      </c>
      <c r="T145" s="29"/>
      <c r="U145" s="28"/>
      <c r="V145" s="28"/>
      <c r="W145" s="28"/>
    </row>
    <row r="146" spans="1:29" s="26" customFormat="1" ht="15">
      <c r="A146" s="1">
        <v>50</v>
      </c>
      <c r="B146" s="1">
        <v>49</v>
      </c>
      <c r="C146" s="43" t="s">
        <v>526</v>
      </c>
      <c r="D146" s="28" t="s">
        <v>64</v>
      </c>
      <c r="E146" s="29"/>
      <c r="F146" s="28"/>
      <c r="G146" s="28"/>
      <c r="H146" s="28">
        <v>193</v>
      </c>
      <c r="I146" s="28"/>
      <c r="J146" s="28"/>
      <c r="K146" s="31">
        <f t="shared" si="21"/>
        <v>193</v>
      </c>
      <c r="L146" s="31" t="s">
        <v>1020</v>
      </c>
      <c r="M146" s="31"/>
      <c r="N146" s="31">
        <f t="shared" si="22"/>
        <v>192.98599999999999</v>
      </c>
      <c r="O146" s="31">
        <f t="shared" si="23"/>
        <v>1</v>
      </c>
      <c r="P146" s="31" t="str">
        <f t="shared" ca="1" si="24"/>
        <v>Y</v>
      </c>
      <c r="Q146" s="32">
        <f t="shared" si="25"/>
        <v>193.179</v>
      </c>
      <c r="R146" s="28">
        <v>193</v>
      </c>
      <c r="S146" s="29"/>
      <c r="T146" s="28"/>
      <c r="U146" s="28"/>
      <c r="V146" s="28"/>
      <c r="W146" s="28"/>
    </row>
    <row r="147" spans="1:29" s="26" customFormat="1" ht="15">
      <c r="A147" s="1">
        <v>51</v>
      </c>
      <c r="B147" s="1">
        <v>50</v>
      </c>
      <c r="C147" s="43" t="s">
        <v>527</v>
      </c>
      <c r="D147" s="28" t="s">
        <v>37</v>
      </c>
      <c r="E147" s="29">
        <v>191</v>
      </c>
      <c r="F147" s="28"/>
      <c r="G147" s="28"/>
      <c r="H147" s="28"/>
      <c r="I147" s="28"/>
      <c r="J147" s="28"/>
      <c r="K147" s="31">
        <f t="shared" si="21"/>
        <v>191</v>
      </c>
      <c r="L147" s="29" t="s">
        <v>1020</v>
      </c>
      <c r="M147" s="29"/>
      <c r="N147" s="31">
        <f t="shared" si="22"/>
        <v>190.98589999999999</v>
      </c>
      <c r="O147" s="29">
        <f t="shared" si="23"/>
        <v>1</v>
      </c>
      <c r="P147" s="31">
        <f t="shared" ca="1" si="24"/>
        <v>0</v>
      </c>
      <c r="Q147" s="32">
        <f t="shared" si="25"/>
        <v>191.17689999999999</v>
      </c>
      <c r="R147" s="29">
        <v>191</v>
      </c>
      <c r="S147" s="28"/>
      <c r="T147" s="28"/>
      <c r="U147" s="28"/>
      <c r="V147" s="28"/>
      <c r="W147" s="28"/>
    </row>
    <row r="148" spans="1:29" s="26" customFormat="1" ht="15">
      <c r="A148" s="1">
        <v>52</v>
      </c>
      <c r="B148" s="1">
        <v>51</v>
      </c>
      <c r="C148" s="43" t="s">
        <v>528</v>
      </c>
      <c r="D148" s="28" t="s">
        <v>77</v>
      </c>
      <c r="E148" s="29"/>
      <c r="F148" s="28"/>
      <c r="G148" s="28"/>
      <c r="H148" s="28">
        <v>188</v>
      </c>
      <c r="I148" s="28"/>
      <c r="J148" s="28"/>
      <c r="K148" s="31">
        <f t="shared" si="21"/>
        <v>188</v>
      </c>
      <c r="L148" s="31" t="s">
        <v>1020</v>
      </c>
      <c r="M148" s="31"/>
      <c r="N148" s="31">
        <f t="shared" si="22"/>
        <v>187.98580000000001</v>
      </c>
      <c r="O148" s="31">
        <f t="shared" si="23"/>
        <v>1</v>
      </c>
      <c r="P148" s="31" t="str">
        <f t="shared" ca="1" si="24"/>
        <v>Y</v>
      </c>
      <c r="Q148" s="32">
        <f t="shared" si="25"/>
        <v>188.1738</v>
      </c>
      <c r="R148" s="28">
        <v>188</v>
      </c>
      <c r="S148" s="29"/>
      <c r="T148" s="28"/>
      <c r="U148" s="28"/>
      <c r="V148" s="28"/>
      <c r="W148" s="28"/>
    </row>
    <row r="149" spans="1:29" s="26" customFormat="1" ht="15">
      <c r="A149" s="1">
        <v>53</v>
      </c>
      <c r="B149" s="1">
        <v>52</v>
      </c>
      <c r="C149" s="43" t="s">
        <v>529</v>
      </c>
      <c r="D149" s="28" t="s">
        <v>64</v>
      </c>
      <c r="E149" s="29"/>
      <c r="F149" s="28"/>
      <c r="G149" s="28"/>
      <c r="H149" s="28">
        <v>185</v>
      </c>
      <c r="I149" s="28"/>
      <c r="J149" s="28"/>
      <c r="K149" s="31">
        <f t="shared" si="21"/>
        <v>185</v>
      </c>
      <c r="L149" s="31" t="s">
        <v>1020</v>
      </c>
      <c r="M149" s="31"/>
      <c r="N149" s="31">
        <f t="shared" si="22"/>
        <v>184.98570000000001</v>
      </c>
      <c r="O149" s="31">
        <f t="shared" si="23"/>
        <v>1</v>
      </c>
      <c r="P149" s="31" t="str">
        <f t="shared" ca="1" si="24"/>
        <v>Y</v>
      </c>
      <c r="Q149" s="32">
        <f t="shared" si="25"/>
        <v>185.17070000000001</v>
      </c>
      <c r="R149" s="28">
        <v>185</v>
      </c>
      <c r="S149" s="29"/>
      <c r="T149" s="28"/>
      <c r="U149" s="28"/>
      <c r="V149" s="28"/>
      <c r="W149" s="28"/>
    </row>
    <row r="150" spans="1:29" s="26" customFormat="1" ht="15">
      <c r="A150" s="1">
        <v>54</v>
      </c>
      <c r="B150" s="1">
        <v>53</v>
      </c>
      <c r="C150" s="43" t="s">
        <v>530</v>
      </c>
      <c r="D150" s="28" t="s">
        <v>195</v>
      </c>
      <c r="E150" s="29"/>
      <c r="F150" s="28">
        <v>184</v>
      </c>
      <c r="G150" s="28"/>
      <c r="H150" s="28"/>
      <c r="I150" s="28"/>
      <c r="J150" s="28"/>
      <c r="K150" s="31">
        <f t="shared" si="21"/>
        <v>184</v>
      </c>
      <c r="L150" s="29" t="s">
        <v>1020</v>
      </c>
      <c r="M150" s="29"/>
      <c r="N150" s="31">
        <f t="shared" si="22"/>
        <v>183.98560000000001</v>
      </c>
      <c r="O150" s="29">
        <f t="shared" si="23"/>
        <v>1</v>
      </c>
      <c r="P150" s="31">
        <f t="shared" ca="1" si="24"/>
        <v>0</v>
      </c>
      <c r="Q150" s="32">
        <f t="shared" si="25"/>
        <v>184.1696</v>
      </c>
      <c r="R150" s="28">
        <v>184</v>
      </c>
      <c r="S150" s="29"/>
      <c r="T150" s="28"/>
      <c r="U150" s="28"/>
      <c r="V150" s="28"/>
      <c r="W150" s="28"/>
    </row>
    <row r="151" spans="1:29" s="26" customFormat="1" ht="15">
      <c r="A151" s="1">
        <v>55</v>
      </c>
      <c r="B151" s="1">
        <v>54</v>
      </c>
      <c r="C151" s="43" t="s">
        <v>531</v>
      </c>
      <c r="D151" s="28" t="s">
        <v>64</v>
      </c>
      <c r="E151" s="29"/>
      <c r="F151" s="28"/>
      <c r="G151" s="28"/>
      <c r="H151" s="28">
        <v>165</v>
      </c>
      <c r="I151" s="28"/>
      <c r="J151" s="28"/>
      <c r="K151" s="31">
        <f t="shared" si="21"/>
        <v>165</v>
      </c>
      <c r="L151" s="31" t="s">
        <v>1020</v>
      </c>
      <c r="M151" s="31"/>
      <c r="N151" s="31">
        <f t="shared" si="22"/>
        <v>164.9855</v>
      </c>
      <c r="O151" s="31">
        <f t="shared" si="23"/>
        <v>1</v>
      </c>
      <c r="P151" s="31" t="str">
        <f t="shared" ca="1" si="24"/>
        <v>Y</v>
      </c>
      <c r="Q151" s="32">
        <f t="shared" si="25"/>
        <v>165.15049999999999</v>
      </c>
      <c r="R151" s="28">
        <v>165</v>
      </c>
      <c r="S151" s="29"/>
      <c r="T151" s="28"/>
      <c r="U151" s="28"/>
      <c r="V151" s="28"/>
      <c r="W151" s="28"/>
    </row>
    <row r="152" spans="1:29" s="26" customFormat="1" ht="15">
      <c r="A152" s="1">
        <v>56</v>
      </c>
      <c r="B152" s="1">
        <v>55</v>
      </c>
      <c r="C152" s="43" t="s">
        <v>532</v>
      </c>
      <c r="D152" s="28" t="s">
        <v>195</v>
      </c>
      <c r="E152" s="29"/>
      <c r="F152" s="28">
        <v>160</v>
      </c>
      <c r="G152" s="28"/>
      <c r="H152" s="28"/>
      <c r="I152" s="28"/>
      <c r="J152" s="28"/>
      <c r="K152" s="31">
        <f t="shared" si="21"/>
        <v>160</v>
      </c>
      <c r="L152" s="29" t="s">
        <v>1020</v>
      </c>
      <c r="M152" s="29"/>
      <c r="N152" s="31">
        <f t="shared" si="22"/>
        <v>159.9854</v>
      </c>
      <c r="O152" s="29">
        <f t="shared" si="23"/>
        <v>1</v>
      </c>
      <c r="P152" s="31">
        <f t="shared" ca="1" si="24"/>
        <v>0</v>
      </c>
      <c r="Q152" s="32">
        <f t="shared" si="25"/>
        <v>160.1454</v>
      </c>
      <c r="R152" s="28">
        <v>160</v>
      </c>
      <c r="S152" s="29"/>
      <c r="T152" s="28"/>
      <c r="U152" s="28"/>
      <c r="V152" s="28"/>
      <c r="W152" s="28"/>
    </row>
    <row r="153" spans="1:29" s="26" customFormat="1" ht="15">
      <c r="A153" s="1">
        <v>57</v>
      </c>
      <c r="B153" s="1">
        <v>56</v>
      </c>
      <c r="C153" s="43" t="s">
        <v>533</v>
      </c>
      <c r="D153" s="28" t="s">
        <v>185</v>
      </c>
      <c r="E153" s="29">
        <v>149</v>
      </c>
      <c r="F153" s="28"/>
      <c r="G153" s="28"/>
      <c r="H153" s="28"/>
      <c r="I153" s="28"/>
      <c r="J153" s="28"/>
      <c r="K153" s="31">
        <f t="shared" si="21"/>
        <v>149</v>
      </c>
      <c r="L153" s="29" t="s">
        <v>1020</v>
      </c>
      <c r="M153" s="29"/>
      <c r="N153" s="31">
        <f t="shared" si="22"/>
        <v>148.9853</v>
      </c>
      <c r="O153" s="29">
        <f t="shared" si="23"/>
        <v>1</v>
      </c>
      <c r="P153" s="31">
        <f t="shared" ca="1" si="24"/>
        <v>0</v>
      </c>
      <c r="Q153" s="32">
        <f t="shared" si="25"/>
        <v>149.1343</v>
      </c>
      <c r="R153" s="29">
        <v>149</v>
      </c>
      <c r="S153" s="28"/>
      <c r="T153" s="28"/>
      <c r="U153" s="28"/>
      <c r="V153" s="28"/>
      <c r="W153" s="28"/>
    </row>
    <row r="154" spans="1:29" s="26" customFormat="1" ht="15">
      <c r="A154" s="1">
        <v>58</v>
      </c>
      <c r="B154" s="1">
        <v>57</v>
      </c>
      <c r="C154" s="43" t="s">
        <v>534</v>
      </c>
      <c r="D154" s="28" t="s">
        <v>37</v>
      </c>
      <c r="E154" s="29">
        <v>138</v>
      </c>
      <c r="F154" s="28"/>
      <c r="G154" s="28"/>
      <c r="H154" s="28"/>
      <c r="I154" s="28"/>
      <c r="J154" s="28"/>
      <c r="K154" s="31">
        <f t="shared" si="21"/>
        <v>138</v>
      </c>
      <c r="L154" s="29" t="s">
        <v>1020</v>
      </c>
      <c r="M154" s="29"/>
      <c r="N154" s="31">
        <f t="shared" si="22"/>
        <v>137.98519999999999</v>
      </c>
      <c r="O154" s="29">
        <f t="shared" si="23"/>
        <v>1</v>
      </c>
      <c r="P154" s="31">
        <f t="shared" ca="1" si="24"/>
        <v>0</v>
      </c>
      <c r="Q154" s="32">
        <f t="shared" si="25"/>
        <v>138.1232</v>
      </c>
      <c r="R154" s="29">
        <v>138</v>
      </c>
      <c r="S154" s="28"/>
      <c r="T154" s="28"/>
      <c r="U154" s="28"/>
      <c r="V154" s="28"/>
      <c r="W154" s="28"/>
    </row>
    <row r="155" spans="1:29" s="26" customFormat="1" ht="15">
      <c r="A155" s="1">
        <v>59</v>
      </c>
      <c r="B155" s="1">
        <v>58</v>
      </c>
      <c r="C155" s="43" t="s">
        <v>535</v>
      </c>
      <c r="D155" s="28" t="s">
        <v>64</v>
      </c>
      <c r="E155" s="29"/>
      <c r="F155" s="28"/>
      <c r="G155" s="28"/>
      <c r="H155" s="28">
        <v>120</v>
      </c>
      <c r="I155" s="28"/>
      <c r="J155" s="28"/>
      <c r="K155" s="31">
        <f t="shared" si="21"/>
        <v>120</v>
      </c>
      <c r="L155" s="31" t="s">
        <v>1020</v>
      </c>
      <c r="M155" s="31"/>
      <c r="N155" s="31">
        <f t="shared" si="22"/>
        <v>119.9851</v>
      </c>
      <c r="O155" s="31">
        <f t="shared" si="23"/>
        <v>1</v>
      </c>
      <c r="P155" s="31" t="str">
        <f t="shared" ca="1" si="24"/>
        <v>Y</v>
      </c>
      <c r="Q155" s="32">
        <f t="shared" si="25"/>
        <v>120.10510000000001</v>
      </c>
      <c r="R155" s="28">
        <v>120</v>
      </c>
      <c r="S155" s="29"/>
      <c r="T155" s="28"/>
      <c r="U155" s="28"/>
      <c r="V155" s="28"/>
      <c r="W155" s="28"/>
    </row>
    <row r="156" spans="1:29" s="26" customFormat="1" ht="15">
      <c r="A156" s="1">
        <v>60</v>
      </c>
      <c r="B156" s="1">
        <v>59</v>
      </c>
      <c r="C156" s="43" t="s">
        <v>536</v>
      </c>
      <c r="D156" s="28" t="s">
        <v>87</v>
      </c>
      <c r="E156" s="29"/>
      <c r="F156" s="28"/>
      <c r="G156" s="28"/>
      <c r="H156" s="28">
        <v>88</v>
      </c>
      <c r="I156" s="28"/>
      <c r="J156" s="28"/>
      <c r="K156" s="31">
        <f t="shared" si="21"/>
        <v>88</v>
      </c>
      <c r="L156" s="31" t="s">
        <v>1020</v>
      </c>
      <c r="M156" s="31"/>
      <c r="N156" s="31">
        <f t="shared" si="22"/>
        <v>87.984999999999999</v>
      </c>
      <c r="O156" s="31">
        <f t="shared" si="23"/>
        <v>1</v>
      </c>
      <c r="P156" s="31" t="str">
        <f t="shared" ca="1" si="24"/>
        <v>Y</v>
      </c>
      <c r="Q156" s="32">
        <f t="shared" si="25"/>
        <v>88.072999999999993</v>
      </c>
      <c r="R156" s="28">
        <v>88</v>
      </c>
      <c r="S156" s="29"/>
      <c r="T156" s="28"/>
      <c r="U156" s="28"/>
      <c r="V156" s="28"/>
      <c r="W156" s="28"/>
    </row>
    <row r="157" spans="1:29" ht="5.0999999999999996" customHeight="1">
      <c r="A157" s="43"/>
      <c r="B157" s="1"/>
      <c r="C157" s="43"/>
      <c r="D157" s="28"/>
      <c r="E157" s="28"/>
      <c r="F157" s="28"/>
      <c r="G157" s="28"/>
      <c r="H157" s="28"/>
      <c r="I157" s="28"/>
      <c r="J157" s="28"/>
      <c r="K157" s="31"/>
      <c r="L157" s="29"/>
      <c r="M157" s="29"/>
      <c r="N157" s="31"/>
      <c r="O157" s="29"/>
      <c r="P157" s="29"/>
      <c r="Q157" s="32"/>
      <c r="R157" s="28"/>
      <c r="S157" s="28"/>
      <c r="T157" s="29"/>
      <c r="U157" s="29"/>
      <c r="V157" s="29"/>
      <c r="W157" s="29"/>
      <c r="Y157" s="26"/>
      <c r="Z157" s="26"/>
      <c r="AA157" s="26"/>
      <c r="AB157" s="26"/>
      <c r="AC157" s="26"/>
    </row>
    <row r="158" spans="1:29" ht="15">
      <c r="A158" s="43"/>
      <c r="B158" s="1"/>
      <c r="C158" s="43"/>
      <c r="D158" s="28"/>
      <c r="E158" s="28"/>
      <c r="F158" s="29"/>
      <c r="G158" s="29"/>
      <c r="H158" s="29"/>
      <c r="I158" s="29"/>
      <c r="J158" s="29"/>
      <c r="K158" s="31"/>
      <c r="L158" s="29"/>
      <c r="M158" s="29"/>
      <c r="N158" s="31"/>
      <c r="O158" s="29"/>
      <c r="P158" s="29"/>
      <c r="Q158" s="32"/>
      <c r="R158" s="28"/>
      <c r="S158" s="28"/>
      <c r="T158" s="29"/>
      <c r="U158" s="29"/>
      <c r="V158" s="29"/>
      <c r="W158" s="29"/>
      <c r="Y158" s="26"/>
      <c r="Z158" s="26"/>
      <c r="AA158" s="26"/>
      <c r="AB158" s="26"/>
      <c r="AC158" s="26"/>
    </row>
    <row r="159" spans="1:29" ht="15">
      <c r="A159" s="1"/>
      <c r="B159" s="1"/>
      <c r="C159" s="42" t="s">
        <v>73</v>
      </c>
      <c r="D159" s="28"/>
      <c r="E159" s="28"/>
      <c r="F159" s="29"/>
      <c r="G159" s="29"/>
      <c r="H159" s="29"/>
      <c r="I159" s="29"/>
      <c r="J159" s="29"/>
      <c r="K159" s="31"/>
      <c r="L159" s="29"/>
      <c r="M159" s="29"/>
      <c r="N159" s="31"/>
      <c r="O159" s="29"/>
      <c r="P159" s="29"/>
      <c r="Q159" s="32"/>
      <c r="R159" s="28"/>
      <c r="S159" s="28"/>
      <c r="T159" s="29"/>
      <c r="U159" s="29"/>
      <c r="V159" s="29"/>
      <c r="W159" s="29"/>
      <c r="Y159" s="26"/>
      <c r="Z159" s="26"/>
      <c r="AA159" s="26"/>
      <c r="AB159" s="26"/>
      <c r="AC159" s="26"/>
    </row>
    <row r="160" spans="1:29" ht="15">
      <c r="A160" s="1">
        <v>1</v>
      </c>
      <c r="B160" s="1">
        <v>1</v>
      </c>
      <c r="C160" s="43" t="s">
        <v>72</v>
      </c>
      <c r="D160" s="28" t="s">
        <v>28</v>
      </c>
      <c r="E160" s="29">
        <v>274</v>
      </c>
      <c r="F160" s="29">
        <v>275</v>
      </c>
      <c r="G160" s="29"/>
      <c r="H160" s="29">
        <v>281</v>
      </c>
      <c r="I160" s="29">
        <v>284</v>
      </c>
      <c r="J160" s="29"/>
      <c r="K160" s="31">
        <f t="shared" ref="K160:K191" si="26"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1114</v>
      </c>
      <c r="L160" s="29" t="s">
        <v>1020</v>
      </c>
      <c r="M160" s="29" t="s">
        <v>537</v>
      </c>
      <c r="N160" s="31">
        <f t="shared" ref="N160:N191" si="27">K160-(ROW(K160)-ROW(K$6))/10000</f>
        <v>1113.9846</v>
      </c>
      <c r="O160" s="29">
        <f t="shared" ref="O160:O191" si="28">COUNT(E160:J160)</f>
        <v>4</v>
      </c>
      <c r="P160" s="31">
        <f t="shared" ref="P160:P191" ca="1" si="29">IF(AND(O160=1,OFFSET(D160,0,P$3)&gt;0),"Y",0)</f>
        <v>0</v>
      </c>
      <c r="Q160" s="32">
        <f t="shared" ref="Q160:Q191" si="30">N160+R160/1000+S160/10000+T160/100000+U160/1000000+V160/10000000+W160/100000000</f>
        <v>1114.2997240000002</v>
      </c>
      <c r="R160" s="29">
        <v>284</v>
      </c>
      <c r="S160" s="29">
        <v>281</v>
      </c>
      <c r="T160" s="29">
        <v>275</v>
      </c>
      <c r="U160" s="29">
        <v>274</v>
      </c>
      <c r="V160" s="29"/>
      <c r="W160" s="29"/>
      <c r="Y160" s="26"/>
      <c r="Z160" s="26"/>
      <c r="AA160" s="26"/>
      <c r="AB160" s="26"/>
      <c r="AC160" s="26"/>
    </row>
    <row r="161" spans="1:29" ht="15">
      <c r="A161" s="1">
        <v>2</v>
      </c>
      <c r="B161" s="1">
        <v>2</v>
      </c>
      <c r="C161" s="43" t="s">
        <v>82</v>
      </c>
      <c r="D161" s="28" t="s">
        <v>84</v>
      </c>
      <c r="E161" s="29">
        <v>273</v>
      </c>
      <c r="F161" s="29">
        <v>274</v>
      </c>
      <c r="G161" s="29">
        <v>282</v>
      </c>
      <c r="H161" s="29">
        <v>275</v>
      </c>
      <c r="I161" s="29">
        <v>281</v>
      </c>
      <c r="J161" s="29"/>
      <c r="K161" s="31">
        <f t="shared" si="26"/>
        <v>1112</v>
      </c>
      <c r="L161" s="29" t="s">
        <v>1020</v>
      </c>
      <c r="M161" s="29" t="s">
        <v>538</v>
      </c>
      <c r="N161" s="31">
        <f t="shared" si="27"/>
        <v>1111.9845</v>
      </c>
      <c r="O161" s="29">
        <f t="shared" si="28"/>
        <v>5</v>
      </c>
      <c r="P161" s="31">
        <f t="shared" ca="1" si="29"/>
        <v>0</v>
      </c>
      <c r="Q161" s="32">
        <f t="shared" si="30"/>
        <v>1112.2976513000001</v>
      </c>
      <c r="R161" s="29">
        <v>282</v>
      </c>
      <c r="S161" s="29">
        <v>281</v>
      </c>
      <c r="T161" s="29">
        <v>275</v>
      </c>
      <c r="U161" s="29">
        <v>274</v>
      </c>
      <c r="V161" s="29">
        <v>273</v>
      </c>
      <c r="W161" s="29"/>
      <c r="Y161" s="26"/>
      <c r="Z161" s="26"/>
      <c r="AA161" s="26"/>
      <c r="AB161" s="26"/>
      <c r="AC161" s="26"/>
    </row>
    <row r="162" spans="1:29" ht="15">
      <c r="A162" s="1">
        <v>3</v>
      </c>
      <c r="B162" s="1">
        <v>3</v>
      </c>
      <c r="C162" s="43" t="s">
        <v>106</v>
      </c>
      <c r="D162" s="28" t="s">
        <v>87</v>
      </c>
      <c r="E162" s="29">
        <v>260</v>
      </c>
      <c r="F162" s="29">
        <v>264</v>
      </c>
      <c r="G162" s="29">
        <v>271</v>
      </c>
      <c r="H162" s="29">
        <v>244</v>
      </c>
      <c r="I162" s="29">
        <v>266</v>
      </c>
      <c r="J162" s="29"/>
      <c r="K162" s="31">
        <f t="shared" si="26"/>
        <v>1061</v>
      </c>
      <c r="L162" s="29" t="s">
        <v>1020</v>
      </c>
      <c r="M162" s="29" t="s">
        <v>539</v>
      </c>
      <c r="N162" s="31">
        <f t="shared" si="27"/>
        <v>1060.9844000000001</v>
      </c>
      <c r="O162" s="29">
        <f t="shared" si="28"/>
        <v>5</v>
      </c>
      <c r="P162" s="31">
        <f t="shared" ca="1" si="29"/>
        <v>0</v>
      </c>
      <c r="Q162" s="32">
        <f t="shared" si="30"/>
        <v>1061.2849243999999</v>
      </c>
      <c r="R162" s="29">
        <v>271</v>
      </c>
      <c r="S162" s="29">
        <v>266</v>
      </c>
      <c r="T162" s="29">
        <v>264</v>
      </c>
      <c r="U162" s="29">
        <v>260</v>
      </c>
      <c r="V162" s="29">
        <v>244</v>
      </c>
      <c r="W162" s="29"/>
      <c r="Y162" s="26"/>
      <c r="Z162" s="26"/>
      <c r="AA162" s="26"/>
      <c r="AB162" s="26"/>
      <c r="AC162" s="26"/>
    </row>
    <row r="163" spans="1:29" ht="15">
      <c r="A163" s="1">
        <v>4</v>
      </c>
      <c r="B163" s="1">
        <v>4</v>
      </c>
      <c r="C163" s="43" t="s">
        <v>99</v>
      </c>
      <c r="D163" s="28" t="s">
        <v>56</v>
      </c>
      <c r="E163" s="29">
        <v>252</v>
      </c>
      <c r="F163" s="29">
        <v>258</v>
      </c>
      <c r="G163" s="29">
        <v>272</v>
      </c>
      <c r="H163" s="29">
        <v>255</v>
      </c>
      <c r="I163" s="29">
        <v>273</v>
      </c>
      <c r="J163" s="29"/>
      <c r="K163" s="31">
        <f t="shared" si="26"/>
        <v>1058</v>
      </c>
      <c r="L163" s="29" t="s">
        <v>1020</v>
      </c>
      <c r="M163" s="29"/>
      <c r="N163" s="31">
        <f t="shared" si="27"/>
        <v>1057.9843000000001</v>
      </c>
      <c r="O163" s="29">
        <f t="shared" si="28"/>
        <v>5</v>
      </c>
      <c r="P163" s="31">
        <f t="shared" ca="1" si="29"/>
        <v>0</v>
      </c>
      <c r="Q163" s="32">
        <f t="shared" si="30"/>
        <v>1058.2873602</v>
      </c>
      <c r="R163" s="29">
        <v>273</v>
      </c>
      <c r="S163" s="29">
        <v>272</v>
      </c>
      <c r="T163" s="29">
        <v>258</v>
      </c>
      <c r="U163" s="29">
        <v>255</v>
      </c>
      <c r="V163" s="29">
        <v>252</v>
      </c>
      <c r="W163" s="29"/>
      <c r="Y163" s="26"/>
      <c r="Z163" s="26"/>
      <c r="AA163" s="26"/>
      <c r="AB163" s="26"/>
      <c r="AC163" s="26"/>
    </row>
    <row r="164" spans="1:29" ht="15">
      <c r="A164" s="1">
        <v>5</v>
      </c>
      <c r="B164" s="1">
        <v>5</v>
      </c>
      <c r="C164" s="43" t="s">
        <v>122</v>
      </c>
      <c r="D164" s="28" t="s">
        <v>60</v>
      </c>
      <c r="E164" s="29">
        <v>254</v>
      </c>
      <c r="F164" s="29">
        <v>263</v>
      </c>
      <c r="G164" s="29">
        <v>279</v>
      </c>
      <c r="H164" s="29">
        <v>245</v>
      </c>
      <c r="I164" s="29">
        <v>256</v>
      </c>
      <c r="J164" s="29"/>
      <c r="K164" s="31">
        <f t="shared" si="26"/>
        <v>1052</v>
      </c>
      <c r="L164" s="29" t="s">
        <v>1020</v>
      </c>
      <c r="M164" s="29"/>
      <c r="N164" s="31">
        <f t="shared" si="27"/>
        <v>1051.9842000000001</v>
      </c>
      <c r="O164" s="29">
        <f t="shared" si="28"/>
        <v>5</v>
      </c>
      <c r="P164" s="31">
        <f t="shared" ca="1" si="29"/>
        <v>0</v>
      </c>
      <c r="Q164" s="32">
        <f t="shared" si="30"/>
        <v>1052.2923385000001</v>
      </c>
      <c r="R164" s="29">
        <v>279</v>
      </c>
      <c r="S164" s="29">
        <v>263</v>
      </c>
      <c r="T164" s="29">
        <v>256</v>
      </c>
      <c r="U164" s="29">
        <v>254</v>
      </c>
      <c r="V164" s="29">
        <v>245</v>
      </c>
      <c r="W164" s="29"/>
      <c r="Y164" s="26"/>
      <c r="Z164" s="26"/>
      <c r="AA164" s="26"/>
      <c r="AB164" s="26"/>
      <c r="AC164" s="26"/>
    </row>
    <row r="165" spans="1:29" ht="15">
      <c r="A165" s="1">
        <v>6</v>
      </c>
      <c r="B165" s="1">
        <v>6</v>
      </c>
      <c r="C165" s="43" t="s">
        <v>114</v>
      </c>
      <c r="D165" s="28" t="s">
        <v>95</v>
      </c>
      <c r="E165" s="29">
        <v>239</v>
      </c>
      <c r="F165" s="29">
        <v>246</v>
      </c>
      <c r="G165" s="29"/>
      <c r="H165" s="29">
        <v>229</v>
      </c>
      <c r="I165" s="29">
        <v>263</v>
      </c>
      <c r="J165" s="29"/>
      <c r="K165" s="31">
        <f t="shared" si="26"/>
        <v>977</v>
      </c>
      <c r="L165" s="29" t="s">
        <v>1020</v>
      </c>
      <c r="M165" s="29"/>
      <c r="N165" s="31">
        <f t="shared" si="27"/>
        <v>976.98410000000001</v>
      </c>
      <c r="O165" s="29">
        <f t="shared" si="28"/>
        <v>4</v>
      </c>
      <c r="P165" s="31">
        <f t="shared" ca="1" si="29"/>
        <v>0</v>
      </c>
      <c r="Q165" s="32">
        <f t="shared" si="30"/>
        <v>977.27431899999999</v>
      </c>
      <c r="R165" s="29">
        <v>263</v>
      </c>
      <c r="S165" s="29">
        <v>246</v>
      </c>
      <c r="T165" s="29">
        <v>239</v>
      </c>
      <c r="U165" s="29">
        <v>229</v>
      </c>
      <c r="V165" s="29"/>
      <c r="W165" s="29"/>
      <c r="Y165" s="26"/>
      <c r="Z165" s="26"/>
      <c r="AA165" s="26"/>
      <c r="AB165" s="26"/>
      <c r="AC165" s="26"/>
    </row>
    <row r="166" spans="1:29" ht="15">
      <c r="A166" s="1">
        <v>7</v>
      </c>
      <c r="B166" s="1" t="s">
        <v>70</v>
      </c>
      <c r="C166" s="43" t="s">
        <v>176</v>
      </c>
      <c r="D166" s="28" t="s">
        <v>31</v>
      </c>
      <c r="E166" s="29"/>
      <c r="F166" s="29">
        <v>228</v>
      </c>
      <c r="G166" s="29">
        <v>246</v>
      </c>
      <c r="H166" s="29">
        <v>217</v>
      </c>
      <c r="I166" s="29">
        <v>230</v>
      </c>
      <c r="J166" s="29"/>
      <c r="K166" s="31">
        <f t="shared" si="26"/>
        <v>921</v>
      </c>
      <c r="L166" s="29" t="s">
        <v>1021</v>
      </c>
      <c r="M166" s="29"/>
      <c r="N166" s="31">
        <f t="shared" si="27"/>
        <v>920.98400000000004</v>
      </c>
      <c r="O166" s="29">
        <f t="shared" si="28"/>
        <v>4</v>
      </c>
      <c r="P166" s="31">
        <f t="shared" ca="1" si="29"/>
        <v>0</v>
      </c>
      <c r="Q166" s="32">
        <f t="shared" si="30"/>
        <v>921.2554970000001</v>
      </c>
      <c r="R166" s="29">
        <v>246</v>
      </c>
      <c r="S166" s="29">
        <v>230</v>
      </c>
      <c r="T166" s="29">
        <v>228</v>
      </c>
      <c r="U166" s="29">
        <v>217</v>
      </c>
      <c r="V166" s="29"/>
      <c r="W166" s="29"/>
      <c r="Y166" s="26"/>
      <c r="Z166" s="26"/>
      <c r="AA166" s="26"/>
      <c r="AB166" s="26"/>
      <c r="AC166" s="26"/>
    </row>
    <row r="167" spans="1:29" ht="15">
      <c r="A167" s="1">
        <v>8</v>
      </c>
      <c r="B167" s="1">
        <v>7</v>
      </c>
      <c r="C167" s="43" t="s">
        <v>204</v>
      </c>
      <c r="D167" s="28" t="s">
        <v>64</v>
      </c>
      <c r="E167" s="29">
        <v>210</v>
      </c>
      <c r="F167" s="29">
        <v>222</v>
      </c>
      <c r="G167" s="29">
        <v>235</v>
      </c>
      <c r="H167" s="29"/>
      <c r="I167" s="29">
        <v>221</v>
      </c>
      <c r="J167" s="29"/>
      <c r="K167" s="31">
        <f t="shared" si="26"/>
        <v>888</v>
      </c>
      <c r="L167" s="29" t="s">
        <v>1020</v>
      </c>
      <c r="M167" s="29"/>
      <c r="N167" s="31">
        <f t="shared" si="27"/>
        <v>887.98389999999995</v>
      </c>
      <c r="O167" s="29">
        <f t="shared" si="28"/>
        <v>4</v>
      </c>
      <c r="P167" s="31">
        <f t="shared" ca="1" si="29"/>
        <v>0</v>
      </c>
      <c r="Q167" s="32">
        <f t="shared" si="30"/>
        <v>888.24351999999999</v>
      </c>
      <c r="R167" s="29">
        <v>235</v>
      </c>
      <c r="S167" s="29">
        <v>222</v>
      </c>
      <c r="T167" s="29">
        <v>221</v>
      </c>
      <c r="U167" s="29">
        <v>210</v>
      </c>
      <c r="V167" s="29"/>
      <c r="W167" s="29"/>
      <c r="Y167" s="26"/>
      <c r="Z167" s="26"/>
      <c r="AA167" s="26"/>
      <c r="AB167" s="26"/>
      <c r="AC167" s="26"/>
    </row>
    <row r="168" spans="1:29" ht="15">
      <c r="A168" s="1">
        <v>9</v>
      </c>
      <c r="B168" s="1">
        <v>8</v>
      </c>
      <c r="C168" s="43" t="s">
        <v>540</v>
      </c>
      <c r="D168" s="28" t="s">
        <v>37</v>
      </c>
      <c r="E168" s="29"/>
      <c r="F168" s="29">
        <v>282</v>
      </c>
      <c r="G168" s="29">
        <v>284</v>
      </c>
      <c r="H168" s="29">
        <v>285</v>
      </c>
      <c r="I168" s="29"/>
      <c r="J168" s="29"/>
      <c r="K168" s="31">
        <f t="shared" si="26"/>
        <v>851</v>
      </c>
      <c r="L168" s="29" t="s">
        <v>1020</v>
      </c>
      <c r="M168" s="29"/>
      <c r="N168" s="31">
        <f t="shared" si="27"/>
        <v>850.98379999999997</v>
      </c>
      <c r="O168" s="29">
        <f t="shared" si="28"/>
        <v>3</v>
      </c>
      <c r="P168" s="31">
        <f t="shared" ca="1" si="29"/>
        <v>0</v>
      </c>
      <c r="Q168" s="32">
        <f t="shared" si="30"/>
        <v>851.30002000000002</v>
      </c>
      <c r="R168" s="29">
        <v>285</v>
      </c>
      <c r="S168" s="29">
        <v>284</v>
      </c>
      <c r="T168" s="29">
        <v>282</v>
      </c>
      <c r="U168" s="29"/>
      <c r="V168" s="29"/>
      <c r="W168" s="29"/>
      <c r="Y168" s="26"/>
      <c r="Z168" s="26"/>
      <c r="AA168" s="26"/>
      <c r="AB168" s="26"/>
      <c r="AC168" s="26"/>
    </row>
    <row r="169" spans="1:29" ht="15">
      <c r="A169" s="1">
        <v>10</v>
      </c>
      <c r="B169" s="1">
        <v>9</v>
      </c>
      <c r="C169" s="43" t="s">
        <v>199</v>
      </c>
      <c r="D169" s="28" t="s">
        <v>167</v>
      </c>
      <c r="E169" s="29"/>
      <c r="F169" s="29">
        <v>200</v>
      </c>
      <c r="G169" s="29">
        <v>225</v>
      </c>
      <c r="H169" s="29">
        <v>201</v>
      </c>
      <c r="I169" s="29">
        <v>224</v>
      </c>
      <c r="J169" s="29"/>
      <c r="K169" s="31">
        <f t="shared" si="26"/>
        <v>850</v>
      </c>
      <c r="L169" s="29" t="s">
        <v>1020</v>
      </c>
      <c r="M169" s="29"/>
      <c r="N169" s="31">
        <f t="shared" si="27"/>
        <v>849.9837</v>
      </c>
      <c r="O169" s="29">
        <f t="shared" si="28"/>
        <v>4</v>
      </c>
      <c r="P169" s="31">
        <f t="shared" ca="1" si="29"/>
        <v>0</v>
      </c>
      <c r="Q169" s="32">
        <f t="shared" si="30"/>
        <v>850.23330999999996</v>
      </c>
      <c r="R169" s="29">
        <v>225</v>
      </c>
      <c r="S169" s="29">
        <v>224</v>
      </c>
      <c r="T169" s="29">
        <v>201</v>
      </c>
      <c r="U169" s="29">
        <v>200</v>
      </c>
      <c r="V169" s="29"/>
      <c r="W169" s="29"/>
      <c r="Y169" s="26"/>
      <c r="Z169" s="26"/>
      <c r="AA169" s="26"/>
      <c r="AB169" s="26"/>
      <c r="AC169" s="26"/>
    </row>
    <row r="170" spans="1:29" ht="15">
      <c r="A170" s="1">
        <v>11</v>
      </c>
      <c r="B170" s="1">
        <v>10</v>
      </c>
      <c r="C170" s="43" t="s">
        <v>211</v>
      </c>
      <c r="D170" s="28" t="s">
        <v>41</v>
      </c>
      <c r="E170" s="29">
        <v>182</v>
      </c>
      <c r="F170" s="29">
        <v>198</v>
      </c>
      <c r="G170" s="29">
        <v>223</v>
      </c>
      <c r="H170" s="29">
        <v>203</v>
      </c>
      <c r="I170" s="29">
        <v>215</v>
      </c>
      <c r="J170" s="29"/>
      <c r="K170" s="31">
        <f t="shared" si="26"/>
        <v>839</v>
      </c>
      <c r="L170" s="29" t="s">
        <v>1020</v>
      </c>
      <c r="M170" s="29"/>
      <c r="N170" s="31">
        <f t="shared" si="27"/>
        <v>838.98360000000002</v>
      </c>
      <c r="O170" s="29">
        <f t="shared" si="28"/>
        <v>5</v>
      </c>
      <c r="P170" s="31">
        <f t="shared" ca="1" si="29"/>
        <v>0</v>
      </c>
      <c r="Q170" s="32">
        <f t="shared" si="30"/>
        <v>839.23034619999987</v>
      </c>
      <c r="R170" s="29">
        <v>223</v>
      </c>
      <c r="S170" s="29">
        <v>215</v>
      </c>
      <c r="T170" s="29">
        <v>203</v>
      </c>
      <c r="U170" s="29">
        <v>198</v>
      </c>
      <c r="V170" s="29">
        <v>182</v>
      </c>
      <c r="W170" s="29"/>
      <c r="Y170" s="26"/>
      <c r="Z170" s="26"/>
      <c r="AA170" s="26"/>
      <c r="AB170" s="26"/>
      <c r="AC170" s="26"/>
    </row>
    <row r="171" spans="1:29" ht="15">
      <c r="A171" s="1">
        <v>12</v>
      </c>
      <c r="B171" s="1">
        <v>11</v>
      </c>
      <c r="C171" s="43" t="s">
        <v>173</v>
      </c>
      <c r="D171" s="28" t="s">
        <v>56</v>
      </c>
      <c r="E171" s="29">
        <v>197</v>
      </c>
      <c r="F171" s="29">
        <v>205</v>
      </c>
      <c r="G171" s="29"/>
      <c r="H171" s="29">
        <v>196</v>
      </c>
      <c r="I171" s="29">
        <v>232</v>
      </c>
      <c r="J171" s="29"/>
      <c r="K171" s="31">
        <f t="shared" si="26"/>
        <v>830</v>
      </c>
      <c r="L171" s="29" t="s">
        <v>1020</v>
      </c>
      <c r="M171" s="29"/>
      <c r="N171" s="31">
        <f t="shared" si="27"/>
        <v>829.98350000000005</v>
      </c>
      <c r="O171" s="29">
        <f t="shared" si="28"/>
        <v>4</v>
      </c>
      <c r="P171" s="31">
        <f t="shared" ca="1" si="29"/>
        <v>0</v>
      </c>
      <c r="Q171" s="32">
        <f t="shared" si="30"/>
        <v>830.23816599999998</v>
      </c>
      <c r="R171" s="29">
        <v>232</v>
      </c>
      <c r="S171" s="29">
        <v>205</v>
      </c>
      <c r="T171" s="29">
        <v>197</v>
      </c>
      <c r="U171" s="29">
        <v>196</v>
      </c>
      <c r="V171" s="29"/>
      <c r="W171" s="29"/>
      <c r="Y171" s="26"/>
      <c r="Z171" s="26"/>
      <c r="AA171" s="26"/>
      <c r="AB171" s="26"/>
      <c r="AC171" s="26"/>
    </row>
    <row r="172" spans="1:29" ht="15">
      <c r="A172" s="1">
        <v>13</v>
      </c>
      <c r="B172" s="1">
        <v>12</v>
      </c>
      <c r="C172" s="43" t="s">
        <v>175</v>
      </c>
      <c r="D172" s="28" t="s">
        <v>64</v>
      </c>
      <c r="E172" s="29">
        <v>173</v>
      </c>
      <c r="F172" s="29">
        <v>194</v>
      </c>
      <c r="G172" s="29"/>
      <c r="H172" s="29">
        <v>215</v>
      </c>
      <c r="I172" s="29">
        <v>231</v>
      </c>
      <c r="J172" s="29"/>
      <c r="K172" s="31">
        <f t="shared" si="26"/>
        <v>813</v>
      </c>
      <c r="L172" s="29" t="s">
        <v>1020</v>
      </c>
      <c r="M172" s="29"/>
      <c r="N172" s="31">
        <f t="shared" si="27"/>
        <v>812.98339999999996</v>
      </c>
      <c r="O172" s="29">
        <f t="shared" si="28"/>
        <v>4</v>
      </c>
      <c r="P172" s="31">
        <f t="shared" ca="1" si="29"/>
        <v>0</v>
      </c>
      <c r="Q172" s="32">
        <f t="shared" si="30"/>
        <v>813.23801299999991</v>
      </c>
      <c r="R172" s="29">
        <v>231</v>
      </c>
      <c r="S172" s="29">
        <v>215</v>
      </c>
      <c r="T172" s="29">
        <v>194</v>
      </c>
      <c r="U172" s="29">
        <v>173</v>
      </c>
      <c r="V172" s="29"/>
      <c r="W172" s="29"/>
      <c r="Y172" s="26"/>
      <c r="Z172" s="26"/>
      <c r="AA172" s="26"/>
      <c r="AB172" s="26"/>
      <c r="AC172" s="26"/>
    </row>
    <row r="173" spans="1:29" ht="15">
      <c r="A173" s="1">
        <v>14</v>
      </c>
      <c r="B173" s="1">
        <v>13</v>
      </c>
      <c r="C173" s="43" t="s">
        <v>105</v>
      </c>
      <c r="D173" s="28" t="s">
        <v>37</v>
      </c>
      <c r="E173" s="29"/>
      <c r="F173" s="29"/>
      <c r="G173" s="29">
        <v>263</v>
      </c>
      <c r="H173" s="29">
        <v>250</v>
      </c>
      <c r="I173" s="29">
        <v>267</v>
      </c>
      <c r="J173" s="29"/>
      <c r="K173" s="31">
        <f t="shared" si="26"/>
        <v>780</v>
      </c>
      <c r="L173" s="31" t="s">
        <v>1020</v>
      </c>
      <c r="M173" s="31"/>
      <c r="N173" s="31">
        <f t="shared" si="27"/>
        <v>779.98329999999999</v>
      </c>
      <c r="O173" s="31">
        <f t="shared" si="28"/>
        <v>3</v>
      </c>
      <c r="P173" s="31">
        <f t="shared" ca="1" si="29"/>
        <v>0</v>
      </c>
      <c r="Q173" s="32">
        <f t="shared" si="30"/>
        <v>780.27910000000008</v>
      </c>
      <c r="R173" s="29">
        <v>267</v>
      </c>
      <c r="S173" s="29">
        <v>263</v>
      </c>
      <c r="T173" s="29">
        <v>250</v>
      </c>
      <c r="U173" s="29"/>
      <c r="V173" s="29"/>
      <c r="W173" s="29"/>
      <c r="Y173" s="26"/>
      <c r="Z173" s="26"/>
      <c r="AA173" s="26"/>
      <c r="AB173" s="26"/>
      <c r="AC173" s="26"/>
    </row>
    <row r="174" spans="1:29" ht="15">
      <c r="A174" s="1">
        <v>15</v>
      </c>
      <c r="B174" s="1">
        <v>14</v>
      </c>
      <c r="C174" s="43" t="s">
        <v>223</v>
      </c>
      <c r="D174" s="28" t="s">
        <v>67</v>
      </c>
      <c r="E174" s="29">
        <v>178</v>
      </c>
      <c r="F174" s="29">
        <v>178</v>
      </c>
      <c r="G174" s="29">
        <v>205</v>
      </c>
      <c r="H174" s="29"/>
      <c r="I174" s="29">
        <v>206</v>
      </c>
      <c r="J174" s="29"/>
      <c r="K174" s="31">
        <f t="shared" si="26"/>
        <v>767</v>
      </c>
      <c r="L174" s="29" t="s">
        <v>1020</v>
      </c>
      <c r="M174" s="29"/>
      <c r="N174" s="31">
        <f t="shared" si="27"/>
        <v>766.98320000000001</v>
      </c>
      <c r="O174" s="29">
        <f t="shared" si="28"/>
        <v>4</v>
      </c>
      <c r="P174" s="31">
        <f t="shared" ca="1" si="29"/>
        <v>0</v>
      </c>
      <c r="Q174" s="32">
        <f t="shared" si="30"/>
        <v>767.21165800000006</v>
      </c>
      <c r="R174" s="29">
        <v>206</v>
      </c>
      <c r="S174" s="29">
        <v>205</v>
      </c>
      <c r="T174" s="29">
        <v>178</v>
      </c>
      <c r="U174" s="29">
        <v>178</v>
      </c>
      <c r="V174" s="29"/>
      <c r="W174" s="29"/>
      <c r="Y174" s="26"/>
      <c r="Z174" s="26"/>
      <c r="AA174" s="26"/>
      <c r="AB174" s="26"/>
      <c r="AC174" s="26"/>
    </row>
    <row r="175" spans="1:29" ht="15">
      <c r="A175" s="1">
        <v>16</v>
      </c>
      <c r="B175" s="1">
        <v>15</v>
      </c>
      <c r="C175" s="43" t="s">
        <v>214</v>
      </c>
      <c r="D175" s="28" t="s">
        <v>24</v>
      </c>
      <c r="E175" s="29">
        <v>159</v>
      </c>
      <c r="F175" s="29"/>
      <c r="G175" s="29">
        <v>195</v>
      </c>
      <c r="H175" s="29">
        <v>192</v>
      </c>
      <c r="I175" s="29">
        <v>212</v>
      </c>
      <c r="J175" s="29"/>
      <c r="K175" s="31">
        <f t="shared" si="26"/>
        <v>758</v>
      </c>
      <c r="L175" s="29" t="s">
        <v>1020</v>
      </c>
      <c r="M175" s="29"/>
      <c r="N175" s="31">
        <f t="shared" si="27"/>
        <v>757.98310000000004</v>
      </c>
      <c r="O175" s="29">
        <f t="shared" si="28"/>
        <v>4</v>
      </c>
      <c r="P175" s="31">
        <f t="shared" ca="1" si="29"/>
        <v>0</v>
      </c>
      <c r="Q175" s="32">
        <f t="shared" si="30"/>
        <v>758.21667900000011</v>
      </c>
      <c r="R175" s="29">
        <v>212</v>
      </c>
      <c r="S175" s="29">
        <v>195</v>
      </c>
      <c r="T175" s="29">
        <v>192</v>
      </c>
      <c r="U175" s="29">
        <v>159</v>
      </c>
      <c r="V175" s="29"/>
      <c r="W175" s="29"/>
      <c r="Y175" s="26"/>
      <c r="Z175" s="26"/>
      <c r="AA175" s="26"/>
      <c r="AB175" s="26"/>
      <c r="AC175" s="26"/>
    </row>
    <row r="176" spans="1:29" ht="15">
      <c r="A176" s="1">
        <v>17</v>
      </c>
      <c r="B176" s="1">
        <v>16</v>
      </c>
      <c r="C176" s="43" t="s">
        <v>222</v>
      </c>
      <c r="D176" s="28" t="s">
        <v>87</v>
      </c>
      <c r="E176" s="29">
        <v>161</v>
      </c>
      <c r="F176" s="29">
        <v>171</v>
      </c>
      <c r="G176" s="29">
        <v>188</v>
      </c>
      <c r="H176" s="29">
        <v>187</v>
      </c>
      <c r="I176" s="29">
        <v>207</v>
      </c>
      <c r="J176" s="29"/>
      <c r="K176" s="31">
        <f t="shared" si="26"/>
        <v>753</v>
      </c>
      <c r="L176" s="29" t="s">
        <v>1020</v>
      </c>
      <c r="M176" s="29"/>
      <c r="N176" s="31">
        <f t="shared" si="27"/>
        <v>752.98299999999995</v>
      </c>
      <c r="O176" s="29">
        <f t="shared" si="28"/>
        <v>5</v>
      </c>
      <c r="P176" s="31">
        <f t="shared" ca="1" si="29"/>
        <v>0</v>
      </c>
      <c r="Q176" s="32">
        <f t="shared" si="30"/>
        <v>753.21085710000011</v>
      </c>
      <c r="R176" s="29">
        <v>207</v>
      </c>
      <c r="S176" s="29">
        <v>188</v>
      </c>
      <c r="T176" s="29">
        <v>187</v>
      </c>
      <c r="U176" s="29">
        <v>171</v>
      </c>
      <c r="V176" s="29">
        <v>161</v>
      </c>
      <c r="W176" s="29"/>
      <c r="Y176" s="26"/>
      <c r="Z176" s="26"/>
      <c r="AA176" s="26"/>
      <c r="AB176" s="26"/>
      <c r="AC176" s="26"/>
    </row>
    <row r="177" spans="1:29" ht="15">
      <c r="A177" s="1">
        <v>18</v>
      </c>
      <c r="B177" s="1">
        <v>17</v>
      </c>
      <c r="C177" s="43" t="s">
        <v>541</v>
      </c>
      <c r="D177" s="28" t="s">
        <v>185</v>
      </c>
      <c r="E177" s="29"/>
      <c r="F177" s="29">
        <v>241</v>
      </c>
      <c r="G177" s="29">
        <v>260</v>
      </c>
      <c r="H177" s="29">
        <v>248</v>
      </c>
      <c r="I177" s="29"/>
      <c r="J177" s="29"/>
      <c r="K177" s="31">
        <f t="shared" si="26"/>
        <v>749</v>
      </c>
      <c r="L177" s="29" t="s">
        <v>1020</v>
      </c>
      <c r="M177" s="29"/>
      <c r="N177" s="31">
        <f t="shared" si="27"/>
        <v>748.98289999999997</v>
      </c>
      <c r="O177" s="29">
        <f t="shared" si="28"/>
        <v>3</v>
      </c>
      <c r="P177" s="31">
        <f t="shared" ca="1" si="29"/>
        <v>0</v>
      </c>
      <c r="Q177" s="32">
        <f t="shared" si="30"/>
        <v>749.27011000000005</v>
      </c>
      <c r="R177" s="29">
        <v>260</v>
      </c>
      <c r="S177" s="29">
        <v>248</v>
      </c>
      <c r="T177" s="29">
        <v>241</v>
      </c>
      <c r="U177" s="29"/>
      <c r="V177" s="29"/>
      <c r="W177" s="29"/>
      <c r="Y177" s="26"/>
      <c r="Z177" s="26"/>
      <c r="AA177" s="26"/>
      <c r="AB177" s="26"/>
      <c r="AC177" s="26"/>
    </row>
    <row r="178" spans="1:29" ht="15">
      <c r="A178" s="1">
        <v>19</v>
      </c>
      <c r="B178" s="1">
        <v>18</v>
      </c>
      <c r="C178" s="43" t="s">
        <v>113</v>
      </c>
      <c r="D178" s="28" t="s">
        <v>37</v>
      </c>
      <c r="E178" s="29">
        <v>251</v>
      </c>
      <c r="F178" s="29"/>
      <c r="G178" s="29"/>
      <c r="H178" s="29">
        <v>233</v>
      </c>
      <c r="I178" s="29">
        <v>264</v>
      </c>
      <c r="J178" s="29"/>
      <c r="K178" s="31">
        <f t="shared" si="26"/>
        <v>748</v>
      </c>
      <c r="L178" s="29" t="s">
        <v>1020</v>
      </c>
      <c r="M178" s="29"/>
      <c r="N178" s="31">
        <f t="shared" si="27"/>
        <v>747.9828</v>
      </c>
      <c r="O178" s="29">
        <f t="shared" si="28"/>
        <v>3</v>
      </c>
      <c r="P178" s="31">
        <f t="shared" ca="1" si="29"/>
        <v>0</v>
      </c>
      <c r="Q178" s="32">
        <f t="shared" si="30"/>
        <v>748.27422999999999</v>
      </c>
      <c r="R178" s="29">
        <v>264</v>
      </c>
      <c r="S178" s="29">
        <v>251</v>
      </c>
      <c r="T178" s="29">
        <v>233</v>
      </c>
      <c r="U178" s="29"/>
      <c r="V178" s="29"/>
      <c r="W178" s="29"/>
      <c r="Y178" s="26"/>
      <c r="Z178" s="26"/>
      <c r="AA178" s="26"/>
      <c r="AB178" s="26"/>
      <c r="AC178" s="26"/>
    </row>
    <row r="179" spans="1:29" ht="15">
      <c r="A179" s="1">
        <v>20</v>
      </c>
      <c r="B179" s="1">
        <v>19</v>
      </c>
      <c r="C179" s="43" t="s">
        <v>205</v>
      </c>
      <c r="D179" s="28" t="s">
        <v>67</v>
      </c>
      <c r="E179" s="29">
        <v>163</v>
      </c>
      <c r="F179" s="29">
        <v>169</v>
      </c>
      <c r="G179" s="29">
        <v>172</v>
      </c>
      <c r="H179" s="29">
        <v>186</v>
      </c>
      <c r="I179" s="29">
        <v>220</v>
      </c>
      <c r="J179" s="29"/>
      <c r="K179" s="31">
        <f t="shared" si="26"/>
        <v>747</v>
      </c>
      <c r="L179" s="29" t="s">
        <v>1020</v>
      </c>
      <c r="M179" s="29"/>
      <c r="N179" s="31">
        <f t="shared" si="27"/>
        <v>746.98270000000002</v>
      </c>
      <c r="O179" s="29">
        <f t="shared" si="28"/>
        <v>5</v>
      </c>
      <c r="P179" s="31">
        <f t="shared" ca="1" si="29"/>
        <v>0</v>
      </c>
      <c r="Q179" s="32">
        <f t="shared" si="30"/>
        <v>747.22320530000002</v>
      </c>
      <c r="R179" s="29">
        <v>220</v>
      </c>
      <c r="S179" s="29">
        <v>186</v>
      </c>
      <c r="T179" s="29">
        <v>172</v>
      </c>
      <c r="U179" s="29">
        <v>169</v>
      </c>
      <c r="V179" s="29">
        <v>163</v>
      </c>
      <c r="W179" s="29"/>
      <c r="Y179" s="26"/>
      <c r="Z179" s="26"/>
      <c r="AA179" s="26"/>
      <c r="AB179" s="26"/>
      <c r="AC179" s="26"/>
    </row>
    <row r="180" spans="1:29" ht="15">
      <c r="A180" s="1">
        <v>21</v>
      </c>
      <c r="B180" s="1">
        <v>20</v>
      </c>
      <c r="C180" s="43" t="s">
        <v>542</v>
      </c>
      <c r="D180" s="28" t="s">
        <v>19</v>
      </c>
      <c r="E180" s="29">
        <v>219</v>
      </c>
      <c r="F180" s="29"/>
      <c r="G180" s="29">
        <v>240</v>
      </c>
      <c r="H180" s="29">
        <v>224</v>
      </c>
      <c r="I180" s="29"/>
      <c r="J180" s="29"/>
      <c r="K180" s="31">
        <f t="shared" si="26"/>
        <v>683</v>
      </c>
      <c r="L180" s="29" t="s">
        <v>1020</v>
      </c>
      <c r="M180" s="29"/>
      <c r="N180" s="31">
        <f t="shared" si="27"/>
        <v>682.98260000000005</v>
      </c>
      <c r="O180" s="29">
        <f t="shared" si="28"/>
        <v>3</v>
      </c>
      <c r="P180" s="31">
        <f t="shared" ca="1" si="29"/>
        <v>0</v>
      </c>
      <c r="Q180" s="32">
        <f t="shared" si="30"/>
        <v>683.24719000000005</v>
      </c>
      <c r="R180" s="29">
        <v>240</v>
      </c>
      <c r="S180" s="29">
        <v>224</v>
      </c>
      <c r="T180" s="29">
        <v>219</v>
      </c>
      <c r="U180" s="29"/>
      <c r="V180" s="29"/>
      <c r="W180" s="29"/>
      <c r="Y180" s="26"/>
      <c r="Z180" s="26"/>
      <c r="AA180" s="26"/>
      <c r="AB180" s="26"/>
      <c r="AC180" s="26"/>
    </row>
    <row r="181" spans="1:29" ht="15">
      <c r="A181" s="1">
        <v>22</v>
      </c>
      <c r="B181" s="1">
        <v>21</v>
      </c>
      <c r="C181" s="43" t="s">
        <v>158</v>
      </c>
      <c r="D181" s="28" t="s">
        <v>37</v>
      </c>
      <c r="E181" s="29">
        <v>205</v>
      </c>
      <c r="F181" s="29"/>
      <c r="G181" s="29">
        <v>226</v>
      </c>
      <c r="H181" s="29"/>
      <c r="I181" s="29">
        <v>238</v>
      </c>
      <c r="J181" s="29"/>
      <c r="K181" s="31">
        <f t="shared" si="26"/>
        <v>669</v>
      </c>
      <c r="L181" s="29" t="s">
        <v>1020</v>
      </c>
      <c r="M181" s="29"/>
      <c r="N181" s="31">
        <f t="shared" si="27"/>
        <v>668.98249999999996</v>
      </c>
      <c r="O181" s="29">
        <f t="shared" si="28"/>
        <v>3</v>
      </c>
      <c r="P181" s="31">
        <f t="shared" ca="1" si="29"/>
        <v>0</v>
      </c>
      <c r="Q181" s="32">
        <f t="shared" si="30"/>
        <v>669.24515000000008</v>
      </c>
      <c r="R181" s="29">
        <v>238</v>
      </c>
      <c r="S181" s="29">
        <v>226</v>
      </c>
      <c r="T181" s="29">
        <v>205</v>
      </c>
      <c r="U181" s="29"/>
      <c r="V181" s="29"/>
      <c r="W181" s="29"/>
      <c r="Y181" s="26"/>
      <c r="Z181" s="26"/>
      <c r="AA181" s="26"/>
      <c r="AB181" s="26"/>
      <c r="AC181" s="26"/>
    </row>
    <row r="182" spans="1:29" ht="15">
      <c r="A182" s="1">
        <v>23</v>
      </c>
      <c r="B182" s="1">
        <v>22</v>
      </c>
      <c r="C182" s="43" t="s">
        <v>543</v>
      </c>
      <c r="D182" s="28" t="s">
        <v>167</v>
      </c>
      <c r="E182" s="29">
        <v>218</v>
      </c>
      <c r="F182" s="29">
        <v>226</v>
      </c>
      <c r="G182" s="29"/>
      <c r="H182" s="29">
        <v>208</v>
      </c>
      <c r="I182" s="29"/>
      <c r="J182" s="29"/>
      <c r="K182" s="31">
        <f t="shared" si="26"/>
        <v>652</v>
      </c>
      <c r="L182" s="29" t="s">
        <v>1020</v>
      </c>
      <c r="M182" s="29"/>
      <c r="N182" s="31">
        <f t="shared" si="27"/>
        <v>651.98239999999998</v>
      </c>
      <c r="O182" s="29">
        <f t="shared" si="28"/>
        <v>3</v>
      </c>
      <c r="P182" s="31">
        <f t="shared" ca="1" si="29"/>
        <v>0</v>
      </c>
      <c r="Q182" s="32">
        <f t="shared" si="30"/>
        <v>652.23227999999995</v>
      </c>
      <c r="R182" s="29">
        <v>226</v>
      </c>
      <c r="S182" s="29">
        <v>218</v>
      </c>
      <c r="T182" s="29">
        <v>208</v>
      </c>
      <c r="U182" s="29"/>
      <c r="V182" s="29"/>
      <c r="W182" s="29"/>
      <c r="Y182" s="26"/>
      <c r="Z182" s="26"/>
      <c r="AA182" s="26"/>
      <c r="AB182" s="26"/>
      <c r="AC182" s="26"/>
    </row>
    <row r="183" spans="1:29" ht="15">
      <c r="A183" s="1">
        <v>24</v>
      </c>
      <c r="B183" s="1">
        <v>23</v>
      </c>
      <c r="C183" s="43" t="s">
        <v>279</v>
      </c>
      <c r="D183" s="28" t="s">
        <v>167</v>
      </c>
      <c r="E183" s="29"/>
      <c r="F183" s="29">
        <v>136</v>
      </c>
      <c r="G183" s="29">
        <v>173</v>
      </c>
      <c r="H183" s="29">
        <v>119</v>
      </c>
      <c r="I183" s="29">
        <v>172</v>
      </c>
      <c r="J183" s="29"/>
      <c r="K183" s="31">
        <f t="shared" si="26"/>
        <v>600</v>
      </c>
      <c r="L183" s="29" t="s">
        <v>1020</v>
      </c>
      <c r="M183" s="29"/>
      <c r="N183" s="31">
        <f t="shared" si="27"/>
        <v>599.98230000000001</v>
      </c>
      <c r="O183" s="29">
        <f t="shared" si="28"/>
        <v>4</v>
      </c>
      <c r="P183" s="31">
        <f t="shared" ca="1" si="29"/>
        <v>0</v>
      </c>
      <c r="Q183" s="32">
        <f t="shared" si="30"/>
        <v>600.17397900000003</v>
      </c>
      <c r="R183" s="29">
        <v>173</v>
      </c>
      <c r="S183" s="29">
        <v>172</v>
      </c>
      <c r="T183" s="29">
        <v>136</v>
      </c>
      <c r="U183" s="29">
        <v>119</v>
      </c>
      <c r="V183" s="29"/>
      <c r="W183" s="29"/>
      <c r="Y183" s="26"/>
      <c r="Z183" s="26"/>
      <c r="AA183" s="26"/>
      <c r="AB183" s="26"/>
      <c r="AC183" s="26"/>
    </row>
    <row r="184" spans="1:29" ht="15">
      <c r="A184" s="1">
        <v>25</v>
      </c>
      <c r="B184" s="1">
        <v>24</v>
      </c>
      <c r="C184" s="43" t="s">
        <v>324</v>
      </c>
      <c r="D184" s="28" t="s">
        <v>67</v>
      </c>
      <c r="E184" s="29">
        <v>131</v>
      </c>
      <c r="F184" s="29">
        <v>138</v>
      </c>
      <c r="G184" s="29">
        <v>162</v>
      </c>
      <c r="H184" s="29">
        <v>137</v>
      </c>
      <c r="I184" s="29">
        <v>150</v>
      </c>
      <c r="J184" s="29"/>
      <c r="K184" s="31">
        <f t="shared" si="26"/>
        <v>587</v>
      </c>
      <c r="L184" s="29" t="s">
        <v>1020</v>
      </c>
      <c r="M184" s="29"/>
      <c r="N184" s="31">
        <f t="shared" si="27"/>
        <v>586.98220000000003</v>
      </c>
      <c r="O184" s="29">
        <f t="shared" si="28"/>
        <v>5</v>
      </c>
      <c r="P184" s="31">
        <f t="shared" ca="1" si="29"/>
        <v>0</v>
      </c>
      <c r="Q184" s="32">
        <f t="shared" si="30"/>
        <v>587.16073010000014</v>
      </c>
      <c r="R184" s="29">
        <v>162</v>
      </c>
      <c r="S184" s="29">
        <v>150</v>
      </c>
      <c r="T184" s="29">
        <v>138</v>
      </c>
      <c r="U184" s="29">
        <v>137</v>
      </c>
      <c r="V184" s="29">
        <v>131</v>
      </c>
      <c r="W184" s="29"/>
      <c r="Y184" s="26"/>
      <c r="Z184" s="26"/>
      <c r="AA184" s="26"/>
      <c r="AB184" s="26"/>
      <c r="AC184" s="26"/>
    </row>
    <row r="185" spans="1:29" ht="15">
      <c r="A185" s="1">
        <v>26</v>
      </c>
      <c r="B185" s="1">
        <v>25</v>
      </c>
      <c r="C185" s="43" t="s">
        <v>544</v>
      </c>
      <c r="D185" s="28" t="s">
        <v>28</v>
      </c>
      <c r="E185" s="29">
        <v>266</v>
      </c>
      <c r="F185" s="29"/>
      <c r="G185" s="29"/>
      <c r="H185" s="29">
        <v>277</v>
      </c>
      <c r="I185" s="29"/>
      <c r="J185" s="29"/>
      <c r="K185" s="31">
        <f t="shared" si="26"/>
        <v>543</v>
      </c>
      <c r="L185" s="29" t="s">
        <v>1020</v>
      </c>
      <c r="M185" s="29"/>
      <c r="N185" s="31">
        <f t="shared" si="27"/>
        <v>542.98209999999995</v>
      </c>
      <c r="O185" s="29">
        <f t="shared" si="28"/>
        <v>2</v>
      </c>
      <c r="P185" s="31">
        <f t="shared" ca="1" si="29"/>
        <v>0</v>
      </c>
      <c r="Q185" s="32">
        <f t="shared" si="30"/>
        <v>543.28570000000002</v>
      </c>
      <c r="R185" s="29">
        <v>277</v>
      </c>
      <c r="S185" s="29">
        <v>266</v>
      </c>
      <c r="T185" s="29"/>
      <c r="U185" s="29"/>
      <c r="V185" s="29"/>
      <c r="W185" s="29"/>
      <c r="Y185" s="26"/>
      <c r="Z185" s="26"/>
      <c r="AA185" s="26"/>
      <c r="AB185" s="26"/>
      <c r="AC185" s="26"/>
    </row>
    <row r="186" spans="1:29" ht="15">
      <c r="A186" s="1">
        <v>27</v>
      </c>
      <c r="B186" s="1">
        <v>26</v>
      </c>
      <c r="C186" s="43" t="s">
        <v>284</v>
      </c>
      <c r="D186" s="28" t="s">
        <v>64</v>
      </c>
      <c r="E186" s="29"/>
      <c r="F186" s="29"/>
      <c r="G186" s="29">
        <v>182</v>
      </c>
      <c r="H186" s="29">
        <v>155</v>
      </c>
      <c r="I186" s="29">
        <v>168</v>
      </c>
      <c r="J186" s="29"/>
      <c r="K186" s="31">
        <f t="shared" si="26"/>
        <v>505</v>
      </c>
      <c r="L186" s="31" t="s">
        <v>1020</v>
      </c>
      <c r="M186" s="31"/>
      <c r="N186" s="31">
        <f t="shared" si="27"/>
        <v>504.98200000000003</v>
      </c>
      <c r="O186" s="31">
        <f t="shared" si="28"/>
        <v>3</v>
      </c>
      <c r="P186" s="31">
        <f t="shared" ca="1" si="29"/>
        <v>0</v>
      </c>
      <c r="Q186" s="32">
        <f t="shared" si="30"/>
        <v>505.18235000000004</v>
      </c>
      <c r="R186" s="29">
        <v>182</v>
      </c>
      <c r="S186" s="29">
        <v>168</v>
      </c>
      <c r="T186" s="29">
        <v>155</v>
      </c>
      <c r="U186" s="29"/>
      <c r="V186" s="29"/>
      <c r="W186" s="29"/>
      <c r="Y186" s="26"/>
      <c r="Z186" s="26"/>
      <c r="AA186" s="26"/>
      <c r="AB186" s="26"/>
      <c r="AC186" s="26"/>
    </row>
    <row r="187" spans="1:29" ht="15">
      <c r="A187" s="1">
        <v>28</v>
      </c>
      <c r="B187" s="1">
        <v>27</v>
      </c>
      <c r="C187" s="43" t="s">
        <v>545</v>
      </c>
      <c r="D187" s="28" t="s">
        <v>167</v>
      </c>
      <c r="E187" s="29">
        <v>139</v>
      </c>
      <c r="F187" s="29">
        <v>166</v>
      </c>
      <c r="G187" s="29">
        <v>159</v>
      </c>
      <c r="H187" s="29"/>
      <c r="I187" s="29"/>
      <c r="J187" s="29"/>
      <c r="K187" s="31">
        <f t="shared" si="26"/>
        <v>464</v>
      </c>
      <c r="L187" s="29" t="s">
        <v>1020</v>
      </c>
      <c r="M187" s="29"/>
      <c r="N187" s="31">
        <f t="shared" si="27"/>
        <v>463.9819</v>
      </c>
      <c r="O187" s="29">
        <f t="shared" si="28"/>
        <v>3</v>
      </c>
      <c r="P187" s="31">
        <f t="shared" ca="1" si="29"/>
        <v>0</v>
      </c>
      <c r="Q187" s="32">
        <f t="shared" si="30"/>
        <v>464.16519</v>
      </c>
      <c r="R187" s="29">
        <v>166</v>
      </c>
      <c r="S187" s="29">
        <v>159</v>
      </c>
      <c r="T187" s="29">
        <v>139</v>
      </c>
      <c r="U187" s="29"/>
      <c r="V187" s="29"/>
      <c r="W187" s="29"/>
      <c r="Y187" s="26"/>
      <c r="Z187" s="26"/>
      <c r="AA187" s="26"/>
      <c r="AB187" s="26"/>
      <c r="AC187" s="26"/>
    </row>
    <row r="188" spans="1:29" ht="15">
      <c r="A188" s="1">
        <v>29</v>
      </c>
      <c r="B188" s="1">
        <v>28</v>
      </c>
      <c r="C188" s="43" t="s">
        <v>546</v>
      </c>
      <c r="D188" s="28" t="s">
        <v>28</v>
      </c>
      <c r="E188" s="29"/>
      <c r="F188" s="29">
        <v>240</v>
      </c>
      <c r="G188" s="29"/>
      <c r="H188" s="29">
        <v>222</v>
      </c>
      <c r="I188" s="29"/>
      <c r="J188" s="29"/>
      <c r="K188" s="31">
        <f t="shared" si="26"/>
        <v>462</v>
      </c>
      <c r="L188" s="29" t="s">
        <v>1020</v>
      </c>
      <c r="M188" s="29"/>
      <c r="N188" s="31">
        <f t="shared" si="27"/>
        <v>461.98180000000002</v>
      </c>
      <c r="O188" s="29">
        <f t="shared" si="28"/>
        <v>2</v>
      </c>
      <c r="P188" s="31">
        <f t="shared" ca="1" si="29"/>
        <v>0</v>
      </c>
      <c r="Q188" s="32">
        <f t="shared" si="30"/>
        <v>462.24400000000003</v>
      </c>
      <c r="R188" s="29">
        <v>240</v>
      </c>
      <c r="S188" s="29">
        <v>222</v>
      </c>
      <c r="T188" s="29"/>
      <c r="U188" s="29"/>
      <c r="V188" s="29"/>
      <c r="W188" s="29"/>
      <c r="Y188" s="26"/>
      <c r="Z188" s="26"/>
      <c r="AA188" s="26"/>
      <c r="AB188" s="26"/>
      <c r="AC188" s="26"/>
    </row>
    <row r="189" spans="1:29" ht="15">
      <c r="A189" s="1">
        <v>30</v>
      </c>
      <c r="B189" s="1">
        <v>29</v>
      </c>
      <c r="C189" s="43" t="s">
        <v>161</v>
      </c>
      <c r="D189" s="28" t="s">
        <v>52</v>
      </c>
      <c r="E189" s="29"/>
      <c r="F189" s="29"/>
      <c r="G189" s="29">
        <v>220</v>
      </c>
      <c r="H189" s="29"/>
      <c r="I189" s="29">
        <v>237</v>
      </c>
      <c r="J189" s="29"/>
      <c r="K189" s="31">
        <f t="shared" si="26"/>
        <v>457</v>
      </c>
      <c r="L189" s="31" t="s">
        <v>1020</v>
      </c>
      <c r="M189" s="31"/>
      <c r="N189" s="31">
        <f t="shared" si="27"/>
        <v>456.98169999999999</v>
      </c>
      <c r="O189" s="31">
        <f t="shared" si="28"/>
        <v>2</v>
      </c>
      <c r="P189" s="31">
        <f t="shared" ca="1" si="29"/>
        <v>0</v>
      </c>
      <c r="Q189" s="32">
        <f t="shared" si="30"/>
        <v>457.2407</v>
      </c>
      <c r="R189" s="29">
        <v>237</v>
      </c>
      <c r="S189" s="29">
        <v>220</v>
      </c>
      <c r="T189" s="29"/>
      <c r="U189" s="29"/>
      <c r="V189" s="29"/>
      <c r="W189" s="29"/>
      <c r="Y189" s="26"/>
      <c r="Z189" s="26"/>
      <c r="AA189" s="26"/>
      <c r="AB189" s="26"/>
      <c r="AC189" s="26"/>
    </row>
    <row r="190" spans="1:29" ht="15">
      <c r="A190" s="1">
        <v>31</v>
      </c>
      <c r="B190" s="1">
        <v>30</v>
      </c>
      <c r="C190" s="43" t="s">
        <v>151</v>
      </c>
      <c r="D190" s="28" t="s">
        <v>37</v>
      </c>
      <c r="E190" s="29">
        <v>195</v>
      </c>
      <c r="F190" s="29"/>
      <c r="G190" s="29"/>
      <c r="H190" s="29"/>
      <c r="I190" s="29">
        <v>243</v>
      </c>
      <c r="J190" s="29"/>
      <c r="K190" s="31">
        <f t="shared" si="26"/>
        <v>438</v>
      </c>
      <c r="L190" s="29" t="s">
        <v>1020</v>
      </c>
      <c r="M190" s="29"/>
      <c r="N190" s="31">
        <f t="shared" si="27"/>
        <v>437.98160000000001</v>
      </c>
      <c r="O190" s="29">
        <f t="shared" si="28"/>
        <v>2</v>
      </c>
      <c r="P190" s="31">
        <f t="shared" ca="1" si="29"/>
        <v>0</v>
      </c>
      <c r="Q190" s="32">
        <f t="shared" si="30"/>
        <v>438.2441</v>
      </c>
      <c r="R190" s="29">
        <v>243</v>
      </c>
      <c r="S190" s="29">
        <v>195</v>
      </c>
      <c r="T190" s="29"/>
      <c r="U190" s="29"/>
      <c r="V190" s="29"/>
      <c r="W190" s="29"/>
      <c r="Y190" s="26"/>
      <c r="Z190" s="26"/>
      <c r="AA190" s="26"/>
      <c r="AB190" s="26"/>
      <c r="AC190" s="26"/>
    </row>
    <row r="191" spans="1:29" ht="15">
      <c r="A191" s="1">
        <v>32</v>
      </c>
      <c r="B191" s="1">
        <v>31</v>
      </c>
      <c r="C191" s="43" t="s">
        <v>547</v>
      </c>
      <c r="D191" s="28" t="s">
        <v>77</v>
      </c>
      <c r="E191" s="29">
        <v>209</v>
      </c>
      <c r="F191" s="29">
        <v>221</v>
      </c>
      <c r="G191" s="29"/>
      <c r="H191" s="29"/>
      <c r="I191" s="29"/>
      <c r="J191" s="29"/>
      <c r="K191" s="31">
        <f t="shared" si="26"/>
        <v>430</v>
      </c>
      <c r="L191" s="29" t="s">
        <v>1020</v>
      </c>
      <c r="M191" s="29"/>
      <c r="N191" s="31">
        <f t="shared" si="27"/>
        <v>429.98149999999998</v>
      </c>
      <c r="O191" s="29">
        <f t="shared" si="28"/>
        <v>2</v>
      </c>
      <c r="P191" s="31">
        <f t="shared" ca="1" si="29"/>
        <v>0</v>
      </c>
      <c r="Q191" s="32">
        <f t="shared" si="30"/>
        <v>430.22339999999997</v>
      </c>
      <c r="R191" s="29">
        <v>221</v>
      </c>
      <c r="S191" s="29">
        <v>209</v>
      </c>
      <c r="T191" s="29"/>
      <c r="U191" s="29"/>
      <c r="V191" s="29"/>
      <c r="W191" s="29"/>
      <c r="Y191" s="26"/>
      <c r="Z191" s="26"/>
      <c r="AA191" s="26"/>
      <c r="AB191" s="26"/>
      <c r="AC191" s="26"/>
    </row>
    <row r="192" spans="1:29" ht="15">
      <c r="A192" s="1">
        <v>33</v>
      </c>
      <c r="B192" s="1" t="s">
        <v>70</v>
      </c>
      <c r="C192" s="43" t="s">
        <v>548</v>
      </c>
      <c r="D192" s="28" t="s">
        <v>31</v>
      </c>
      <c r="E192" s="29"/>
      <c r="F192" s="29">
        <v>161</v>
      </c>
      <c r="G192" s="29">
        <v>177</v>
      </c>
      <c r="H192" s="29"/>
      <c r="I192" s="29"/>
      <c r="J192" s="29"/>
      <c r="K192" s="31">
        <f t="shared" ref="K192:K223" si="31"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338</v>
      </c>
      <c r="L192" s="29" t="s">
        <v>1021</v>
      </c>
      <c r="M192" s="29"/>
      <c r="N192" s="31">
        <f t="shared" ref="N192:N212" si="32">K192-(ROW(K192)-ROW(K$6))/10000</f>
        <v>337.98140000000001</v>
      </c>
      <c r="O192" s="29">
        <f t="shared" ref="O192:O212" si="33">COUNT(E192:J192)</f>
        <v>2</v>
      </c>
      <c r="P192" s="31">
        <f t="shared" ref="P192:P223" ca="1" si="34">IF(AND(O192=1,OFFSET(D192,0,P$3)&gt;0),"Y",0)</f>
        <v>0</v>
      </c>
      <c r="Q192" s="32">
        <f t="shared" ref="Q192:Q223" si="35">N192+R192/1000+S192/10000+T192/100000+U192/1000000+V192/10000000+W192/100000000</f>
        <v>338.17450000000002</v>
      </c>
      <c r="R192" s="29">
        <v>177</v>
      </c>
      <c r="S192" s="29">
        <v>161</v>
      </c>
      <c r="T192" s="29"/>
      <c r="U192" s="29"/>
      <c r="V192" s="29"/>
      <c r="W192" s="29"/>
      <c r="Y192" s="26"/>
      <c r="Z192" s="26"/>
      <c r="AA192" s="26"/>
      <c r="AB192" s="26"/>
      <c r="AC192" s="26"/>
    </row>
    <row r="193" spans="1:29" ht="15">
      <c r="A193" s="1">
        <v>34</v>
      </c>
      <c r="B193" s="1">
        <v>32</v>
      </c>
      <c r="C193" s="43" t="s">
        <v>549</v>
      </c>
      <c r="D193" s="28" t="s">
        <v>167</v>
      </c>
      <c r="E193" s="29">
        <v>140</v>
      </c>
      <c r="F193" s="29">
        <v>141</v>
      </c>
      <c r="G193" s="29"/>
      <c r="H193" s="29"/>
      <c r="I193" s="29"/>
      <c r="J193" s="29"/>
      <c r="K193" s="31">
        <f t="shared" si="31"/>
        <v>281</v>
      </c>
      <c r="L193" s="29" t="s">
        <v>1020</v>
      </c>
      <c r="M193" s="29"/>
      <c r="N193" s="31">
        <f t="shared" si="32"/>
        <v>280.98129999999998</v>
      </c>
      <c r="O193" s="29">
        <f t="shared" si="33"/>
        <v>2</v>
      </c>
      <c r="P193" s="31">
        <f t="shared" ca="1" si="34"/>
        <v>0</v>
      </c>
      <c r="Q193" s="32">
        <f t="shared" si="35"/>
        <v>281.13630000000001</v>
      </c>
      <c r="R193" s="29">
        <v>141</v>
      </c>
      <c r="S193" s="29">
        <v>140</v>
      </c>
      <c r="T193" s="29"/>
      <c r="U193" s="29"/>
      <c r="V193" s="29"/>
      <c r="W193" s="29"/>
      <c r="Y193" s="26"/>
      <c r="Z193" s="26"/>
      <c r="AA193" s="26"/>
      <c r="AB193" s="26"/>
      <c r="AC193" s="26"/>
    </row>
    <row r="194" spans="1:29" ht="15">
      <c r="A194" s="1">
        <v>35</v>
      </c>
      <c r="B194" s="1">
        <v>33</v>
      </c>
      <c r="C194" s="43" t="s">
        <v>550</v>
      </c>
      <c r="D194" s="28" t="s">
        <v>195</v>
      </c>
      <c r="E194" s="29"/>
      <c r="F194" s="29">
        <v>277</v>
      </c>
      <c r="G194" s="29"/>
      <c r="H194" s="29"/>
      <c r="I194" s="29"/>
      <c r="J194" s="29"/>
      <c r="K194" s="31">
        <f t="shared" si="31"/>
        <v>277</v>
      </c>
      <c r="L194" s="29" t="s">
        <v>1020</v>
      </c>
      <c r="M194" s="29"/>
      <c r="N194" s="31">
        <f t="shared" si="32"/>
        <v>276.9812</v>
      </c>
      <c r="O194" s="29">
        <f t="shared" si="33"/>
        <v>1</v>
      </c>
      <c r="P194" s="31">
        <f t="shared" ca="1" si="34"/>
        <v>0</v>
      </c>
      <c r="Q194" s="32">
        <f t="shared" si="35"/>
        <v>277.25819999999999</v>
      </c>
      <c r="R194" s="29">
        <v>277</v>
      </c>
      <c r="S194" s="29"/>
      <c r="T194" s="29"/>
      <c r="U194" s="29"/>
      <c r="V194" s="29"/>
      <c r="W194" s="29"/>
      <c r="Y194" s="26"/>
      <c r="Z194" s="26"/>
      <c r="AA194" s="26"/>
      <c r="AB194" s="26"/>
      <c r="AC194" s="26"/>
    </row>
    <row r="195" spans="1:29" ht="15">
      <c r="A195" s="1">
        <v>36</v>
      </c>
      <c r="B195" s="1">
        <v>34</v>
      </c>
      <c r="C195" s="43" t="s">
        <v>551</v>
      </c>
      <c r="D195" s="28" t="s">
        <v>60</v>
      </c>
      <c r="E195" s="29"/>
      <c r="F195" s="29">
        <v>269</v>
      </c>
      <c r="G195" s="29"/>
      <c r="H195" s="29"/>
      <c r="I195" s="29"/>
      <c r="J195" s="29"/>
      <c r="K195" s="31">
        <f t="shared" si="31"/>
        <v>269</v>
      </c>
      <c r="L195" s="29" t="s">
        <v>1020</v>
      </c>
      <c r="M195" s="29"/>
      <c r="N195" s="31">
        <f t="shared" si="32"/>
        <v>268.98110000000003</v>
      </c>
      <c r="O195" s="29">
        <f t="shared" si="33"/>
        <v>1</v>
      </c>
      <c r="P195" s="31">
        <f t="shared" ca="1" si="34"/>
        <v>0</v>
      </c>
      <c r="Q195" s="32">
        <f t="shared" si="35"/>
        <v>269.25010000000003</v>
      </c>
      <c r="R195" s="29">
        <v>269</v>
      </c>
      <c r="S195" s="29"/>
      <c r="T195" s="29"/>
      <c r="U195" s="29"/>
      <c r="V195" s="29"/>
      <c r="W195" s="29"/>
      <c r="Y195" s="26"/>
      <c r="Z195" s="26"/>
      <c r="AA195" s="26"/>
      <c r="AB195" s="26"/>
      <c r="AC195" s="26"/>
    </row>
    <row r="196" spans="1:29" ht="15">
      <c r="A196" s="1">
        <v>37</v>
      </c>
      <c r="B196" s="1">
        <v>35</v>
      </c>
      <c r="C196" s="43" t="s">
        <v>552</v>
      </c>
      <c r="D196" s="28" t="s">
        <v>28</v>
      </c>
      <c r="E196" s="29"/>
      <c r="F196" s="29"/>
      <c r="G196" s="29">
        <v>269</v>
      </c>
      <c r="H196" s="29"/>
      <c r="I196" s="29"/>
      <c r="J196" s="29"/>
      <c r="K196" s="31">
        <f t="shared" si="31"/>
        <v>269</v>
      </c>
      <c r="L196" s="31" t="s">
        <v>1020</v>
      </c>
      <c r="M196" s="31"/>
      <c r="N196" s="31">
        <f t="shared" si="32"/>
        <v>268.98099999999999</v>
      </c>
      <c r="O196" s="31">
        <f t="shared" si="33"/>
        <v>1</v>
      </c>
      <c r="P196" s="31">
        <f t="shared" ca="1" si="34"/>
        <v>0</v>
      </c>
      <c r="Q196" s="32">
        <f t="shared" si="35"/>
        <v>269.25</v>
      </c>
      <c r="R196" s="29">
        <v>269</v>
      </c>
      <c r="S196" s="29"/>
      <c r="T196" s="29"/>
      <c r="U196" s="29"/>
      <c r="V196" s="29"/>
      <c r="W196" s="29"/>
      <c r="Y196" s="26"/>
      <c r="Z196" s="26"/>
      <c r="AA196" s="26"/>
      <c r="AB196" s="26"/>
      <c r="AC196" s="26"/>
    </row>
    <row r="197" spans="1:29" ht="15">
      <c r="A197" s="1">
        <v>38</v>
      </c>
      <c r="B197" s="1">
        <v>36</v>
      </c>
      <c r="C197" s="43" t="s">
        <v>553</v>
      </c>
      <c r="D197" s="28" t="s">
        <v>56</v>
      </c>
      <c r="E197" s="29">
        <v>267</v>
      </c>
      <c r="F197" s="29"/>
      <c r="G197" s="29"/>
      <c r="H197" s="29"/>
      <c r="I197" s="29"/>
      <c r="J197" s="29"/>
      <c r="K197" s="31">
        <f t="shared" si="31"/>
        <v>267</v>
      </c>
      <c r="L197" s="29" t="s">
        <v>1020</v>
      </c>
      <c r="M197" s="29"/>
      <c r="N197" s="31">
        <f t="shared" si="32"/>
        <v>266.98090000000002</v>
      </c>
      <c r="O197" s="29">
        <f t="shared" si="33"/>
        <v>1</v>
      </c>
      <c r="P197" s="31">
        <f t="shared" ca="1" si="34"/>
        <v>0</v>
      </c>
      <c r="Q197" s="32">
        <f t="shared" si="35"/>
        <v>267.24790000000002</v>
      </c>
      <c r="R197" s="29">
        <v>267</v>
      </c>
      <c r="S197" s="29"/>
      <c r="T197" s="29"/>
      <c r="U197" s="29"/>
      <c r="V197" s="29"/>
      <c r="W197" s="29"/>
      <c r="Y197" s="26"/>
      <c r="Z197" s="26"/>
      <c r="AA197" s="26"/>
      <c r="AB197" s="26"/>
      <c r="AC197" s="26"/>
    </row>
    <row r="198" spans="1:29" ht="15">
      <c r="A198" s="1">
        <v>39</v>
      </c>
      <c r="B198" s="1">
        <v>37</v>
      </c>
      <c r="C198" s="43" t="s">
        <v>554</v>
      </c>
      <c r="D198" s="28" t="s">
        <v>60</v>
      </c>
      <c r="E198" s="29"/>
      <c r="F198" s="29">
        <v>256</v>
      </c>
      <c r="G198" s="29"/>
      <c r="H198" s="29"/>
      <c r="I198" s="29"/>
      <c r="J198" s="29"/>
      <c r="K198" s="31">
        <f t="shared" si="31"/>
        <v>256</v>
      </c>
      <c r="L198" s="29" t="s">
        <v>1020</v>
      </c>
      <c r="M198" s="29"/>
      <c r="N198" s="31">
        <f t="shared" si="32"/>
        <v>255.98079999999999</v>
      </c>
      <c r="O198" s="29">
        <f t="shared" si="33"/>
        <v>1</v>
      </c>
      <c r="P198" s="31">
        <f t="shared" ca="1" si="34"/>
        <v>0</v>
      </c>
      <c r="Q198" s="32">
        <f t="shared" si="35"/>
        <v>256.23679999999996</v>
      </c>
      <c r="R198" s="29">
        <v>256</v>
      </c>
      <c r="S198" s="29"/>
      <c r="T198" s="29"/>
      <c r="U198" s="29"/>
      <c r="V198" s="29"/>
      <c r="W198" s="29"/>
      <c r="Y198" s="26"/>
      <c r="Z198" s="26"/>
      <c r="AA198" s="26"/>
      <c r="AB198" s="26"/>
      <c r="AC198" s="26"/>
    </row>
    <row r="199" spans="1:29" ht="15">
      <c r="A199" s="1">
        <v>40</v>
      </c>
      <c r="B199" s="1">
        <v>38</v>
      </c>
      <c r="C199" s="43" t="s">
        <v>555</v>
      </c>
      <c r="D199" s="28" t="s">
        <v>195</v>
      </c>
      <c r="E199" s="29"/>
      <c r="F199" s="29">
        <v>255</v>
      </c>
      <c r="G199" s="29"/>
      <c r="H199" s="29"/>
      <c r="I199" s="29"/>
      <c r="J199" s="29"/>
      <c r="K199" s="31">
        <f t="shared" si="31"/>
        <v>255</v>
      </c>
      <c r="L199" s="29" t="s">
        <v>1020</v>
      </c>
      <c r="M199" s="29"/>
      <c r="N199" s="31">
        <f t="shared" si="32"/>
        <v>254.98070000000001</v>
      </c>
      <c r="O199" s="29">
        <f t="shared" si="33"/>
        <v>1</v>
      </c>
      <c r="P199" s="31">
        <f t="shared" ca="1" si="34"/>
        <v>0</v>
      </c>
      <c r="Q199" s="32">
        <f t="shared" si="35"/>
        <v>255.23570000000001</v>
      </c>
      <c r="R199" s="29">
        <v>255</v>
      </c>
      <c r="S199" s="29"/>
      <c r="T199" s="29"/>
      <c r="U199" s="29"/>
      <c r="V199" s="29"/>
      <c r="W199" s="29"/>
      <c r="Y199" s="26"/>
      <c r="Z199" s="26"/>
      <c r="AA199" s="26"/>
      <c r="AB199" s="26"/>
      <c r="AC199" s="26"/>
    </row>
    <row r="200" spans="1:29" ht="15">
      <c r="A200" s="1">
        <v>41</v>
      </c>
      <c r="B200" s="1">
        <v>39</v>
      </c>
      <c r="C200" s="43" t="s">
        <v>556</v>
      </c>
      <c r="D200" s="28" t="s">
        <v>84</v>
      </c>
      <c r="E200" s="29"/>
      <c r="F200" s="29"/>
      <c r="G200" s="29">
        <v>248</v>
      </c>
      <c r="H200" s="29"/>
      <c r="I200" s="29"/>
      <c r="J200" s="29"/>
      <c r="K200" s="31">
        <f t="shared" si="31"/>
        <v>248</v>
      </c>
      <c r="L200" s="31" t="s">
        <v>1020</v>
      </c>
      <c r="M200" s="31"/>
      <c r="N200" s="31">
        <f t="shared" si="32"/>
        <v>247.98060000000001</v>
      </c>
      <c r="O200" s="31">
        <f t="shared" si="33"/>
        <v>1</v>
      </c>
      <c r="P200" s="31">
        <f t="shared" ca="1" si="34"/>
        <v>0</v>
      </c>
      <c r="Q200" s="32">
        <f t="shared" si="35"/>
        <v>248.2286</v>
      </c>
      <c r="R200" s="29">
        <v>248</v>
      </c>
      <c r="S200" s="29"/>
      <c r="T200" s="29"/>
      <c r="U200" s="29"/>
      <c r="V200" s="29"/>
      <c r="W200" s="29"/>
      <c r="Y200" s="26"/>
      <c r="Z200" s="26"/>
      <c r="AA200" s="26"/>
      <c r="AB200" s="26"/>
      <c r="AC200" s="26"/>
    </row>
    <row r="201" spans="1:29" ht="15">
      <c r="A201" s="1">
        <v>42</v>
      </c>
      <c r="B201" s="1">
        <v>40</v>
      </c>
      <c r="C201" s="43" t="s">
        <v>557</v>
      </c>
      <c r="D201" s="28" t="s">
        <v>28</v>
      </c>
      <c r="E201" s="29"/>
      <c r="F201" s="29">
        <v>237</v>
      </c>
      <c r="G201" s="29"/>
      <c r="H201" s="29"/>
      <c r="I201" s="29"/>
      <c r="J201" s="29"/>
      <c r="K201" s="31">
        <f t="shared" si="31"/>
        <v>237</v>
      </c>
      <c r="L201" s="29" t="s">
        <v>1020</v>
      </c>
      <c r="M201" s="29"/>
      <c r="N201" s="31">
        <f t="shared" si="32"/>
        <v>236.98050000000001</v>
      </c>
      <c r="O201" s="29">
        <f t="shared" si="33"/>
        <v>1</v>
      </c>
      <c r="P201" s="31">
        <f t="shared" ca="1" si="34"/>
        <v>0</v>
      </c>
      <c r="Q201" s="32">
        <f t="shared" si="35"/>
        <v>237.2175</v>
      </c>
      <c r="R201" s="29">
        <v>237</v>
      </c>
      <c r="S201" s="29"/>
      <c r="T201" s="29"/>
      <c r="U201" s="29"/>
      <c r="V201" s="29"/>
      <c r="W201" s="29"/>
      <c r="Y201" s="26"/>
      <c r="Z201" s="26"/>
      <c r="AA201" s="26"/>
      <c r="AB201" s="26"/>
      <c r="AC201" s="26"/>
    </row>
    <row r="202" spans="1:29" ht="15">
      <c r="A202" s="1">
        <v>43</v>
      </c>
      <c r="B202" s="1">
        <v>41</v>
      </c>
      <c r="C202" s="43" t="s">
        <v>558</v>
      </c>
      <c r="D202" s="28" t="s">
        <v>195</v>
      </c>
      <c r="E202" s="29"/>
      <c r="F202" s="29">
        <v>212</v>
      </c>
      <c r="G202" s="29"/>
      <c r="H202" s="29"/>
      <c r="I202" s="29"/>
      <c r="J202" s="29"/>
      <c r="K202" s="31">
        <f t="shared" si="31"/>
        <v>212</v>
      </c>
      <c r="L202" s="29" t="s">
        <v>1020</v>
      </c>
      <c r="M202" s="29"/>
      <c r="N202" s="31">
        <f t="shared" si="32"/>
        <v>211.9804</v>
      </c>
      <c r="O202" s="29">
        <f t="shared" si="33"/>
        <v>1</v>
      </c>
      <c r="P202" s="31">
        <f t="shared" ca="1" si="34"/>
        <v>0</v>
      </c>
      <c r="Q202" s="32">
        <f t="shared" si="35"/>
        <v>212.19239999999999</v>
      </c>
      <c r="R202" s="29">
        <v>212</v>
      </c>
      <c r="S202" s="29"/>
      <c r="T202" s="29"/>
      <c r="U202" s="29"/>
      <c r="V202" s="29"/>
      <c r="W202" s="29"/>
      <c r="Y202" s="26"/>
      <c r="Z202" s="26"/>
      <c r="AA202" s="26"/>
      <c r="AB202" s="26"/>
      <c r="AC202" s="26"/>
    </row>
    <row r="203" spans="1:29" ht="15">
      <c r="A203" s="1">
        <v>44</v>
      </c>
      <c r="B203" s="1">
        <v>42</v>
      </c>
      <c r="C203" s="43" t="s">
        <v>256</v>
      </c>
      <c r="D203" s="28" t="s">
        <v>49</v>
      </c>
      <c r="E203" s="29"/>
      <c r="F203" s="29"/>
      <c r="G203" s="29"/>
      <c r="H203" s="29"/>
      <c r="I203" s="29">
        <v>186</v>
      </c>
      <c r="J203" s="29"/>
      <c r="K203" s="31">
        <f t="shared" si="31"/>
        <v>186</v>
      </c>
      <c r="L203" s="31" t="s">
        <v>1020</v>
      </c>
      <c r="M203" s="31"/>
      <c r="N203" s="31">
        <f t="shared" si="32"/>
        <v>185.9803</v>
      </c>
      <c r="O203" s="31">
        <f t="shared" si="33"/>
        <v>1</v>
      </c>
      <c r="P203" s="31">
        <f t="shared" ca="1" si="34"/>
        <v>0</v>
      </c>
      <c r="Q203" s="32">
        <f t="shared" si="35"/>
        <v>186.16630000000001</v>
      </c>
      <c r="R203" s="29">
        <v>186</v>
      </c>
      <c r="S203" s="29"/>
      <c r="T203" s="29"/>
      <c r="U203" s="29"/>
      <c r="V203" s="29"/>
      <c r="W203" s="29"/>
      <c r="Y203" s="26"/>
      <c r="Z203" s="26"/>
      <c r="AA203" s="26"/>
      <c r="AB203" s="26"/>
      <c r="AC203" s="26"/>
    </row>
    <row r="204" spans="1:29" ht="15">
      <c r="A204" s="1">
        <v>45</v>
      </c>
      <c r="B204" s="1">
        <v>43</v>
      </c>
      <c r="C204" s="43" t="s">
        <v>559</v>
      </c>
      <c r="D204" s="28" t="s">
        <v>77</v>
      </c>
      <c r="E204" s="29">
        <v>183</v>
      </c>
      <c r="F204" s="29"/>
      <c r="G204" s="29"/>
      <c r="H204" s="29"/>
      <c r="I204" s="29"/>
      <c r="J204" s="29"/>
      <c r="K204" s="31">
        <f t="shared" si="31"/>
        <v>183</v>
      </c>
      <c r="L204" s="29" t="s">
        <v>1020</v>
      </c>
      <c r="M204" s="29"/>
      <c r="N204" s="31">
        <f t="shared" si="32"/>
        <v>182.9802</v>
      </c>
      <c r="O204" s="29">
        <f t="shared" si="33"/>
        <v>1</v>
      </c>
      <c r="P204" s="31">
        <f t="shared" ca="1" si="34"/>
        <v>0</v>
      </c>
      <c r="Q204" s="32">
        <f t="shared" si="35"/>
        <v>183.16319999999999</v>
      </c>
      <c r="R204" s="29">
        <v>183</v>
      </c>
      <c r="S204" s="29"/>
      <c r="T204" s="29"/>
      <c r="U204" s="29"/>
      <c r="V204" s="29"/>
      <c r="W204" s="29"/>
      <c r="Y204" s="26"/>
      <c r="Z204" s="26"/>
      <c r="AA204" s="26"/>
      <c r="AB204" s="26"/>
      <c r="AC204" s="26"/>
    </row>
    <row r="205" spans="1:29" ht="15">
      <c r="A205" s="1">
        <v>46</v>
      </c>
      <c r="B205" s="1">
        <v>44</v>
      </c>
      <c r="C205" s="43" t="s">
        <v>560</v>
      </c>
      <c r="D205" s="28" t="s">
        <v>77</v>
      </c>
      <c r="E205" s="29">
        <v>153</v>
      </c>
      <c r="F205" s="29"/>
      <c r="G205" s="29"/>
      <c r="H205" s="29"/>
      <c r="I205" s="29"/>
      <c r="J205" s="29"/>
      <c r="K205" s="31">
        <f t="shared" si="31"/>
        <v>153</v>
      </c>
      <c r="L205" s="29" t="s">
        <v>1020</v>
      </c>
      <c r="M205" s="29"/>
      <c r="N205" s="31">
        <f t="shared" si="32"/>
        <v>152.98009999999999</v>
      </c>
      <c r="O205" s="29">
        <f t="shared" si="33"/>
        <v>1</v>
      </c>
      <c r="P205" s="31">
        <f t="shared" ca="1" si="34"/>
        <v>0</v>
      </c>
      <c r="Q205" s="32">
        <f t="shared" si="35"/>
        <v>153.13309999999998</v>
      </c>
      <c r="R205" s="29">
        <v>153</v>
      </c>
      <c r="S205" s="29"/>
      <c r="T205" s="29"/>
      <c r="U205" s="29"/>
      <c r="V205" s="29"/>
      <c r="W205" s="29"/>
      <c r="Y205" s="26"/>
      <c r="Z205" s="26"/>
      <c r="AA205" s="26"/>
      <c r="AB205" s="26"/>
      <c r="AC205" s="26"/>
    </row>
    <row r="206" spans="1:29" ht="15">
      <c r="A206" s="1">
        <v>47</v>
      </c>
      <c r="B206" s="1">
        <v>45</v>
      </c>
      <c r="C206" s="43" t="s">
        <v>561</v>
      </c>
      <c r="D206" s="28" t="s">
        <v>87</v>
      </c>
      <c r="E206" s="29"/>
      <c r="F206" s="29">
        <v>142</v>
      </c>
      <c r="G206" s="29"/>
      <c r="H206" s="29"/>
      <c r="I206" s="29"/>
      <c r="J206" s="29"/>
      <c r="K206" s="31">
        <f t="shared" si="31"/>
        <v>142</v>
      </c>
      <c r="L206" s="29" t="s">
        <v>1020</v>
      </c>
      <c r="M206" s="29"/>
      <c r="N206" s="31">
        <f t="shared" si="32"/>
        <v>141.97999999999999</v>
      </c>
      <c r="O206" s="29">
        <f t="shared" si="33"/>
        <v>1</v>
      </c>
      <c r="P206" s="31">
        <f t="shared" ca="1" si="34"/>
        <v>0</v>
      </c>
      <c r="Q206" s="32">
        <f t="shared" si="35"/>
        <v>142.12199999999999</v>
      </c>
      <c r="R206" s="29">
        <v>142</v>
      </c>
      <c r="S206" s="29"/>
      <c r="T206" s="29"/>
      <c r="U206" s="29"/>
      <c r="V206" s="29"/>
      <c r="W206" s="29"/>
      <c r="Y206" s="26"/>
      <c r="Z206" s="26"/>
      <c r="AA206" s="26"/>
      <c r="AB206" s="26"/>
      <c r="AC206" s="26"/>
    </row>
    <row r="207" spans="1:29" ht="15">
      <c r="A207" s="1">
        <v>48</v>
      </c>
      <c r="B207" s="1">
        <v>46</v>
      </c>
      <c r="C207" s="43" t="s">
        <v>353</v>
      </c>
      <c r="D207" s="28" t="s">
        <v>52</v>
      </c>
      <c r="E207" s="29"/>
      <c r="F207" s="29"/>
      <c r="G207" s="29"/>
      <c r="H207" s="29"/>
      <c r="I207" s="29">
        <v>139</v>
      </c>
      <c r="J207" s="29"/>
      <c r="K207" s="31">
        <f t="shared" si="31"/>
        <v>139</v>
      </c>
      <c r="L207" s="31" t="s">
        <v>1020</v>
      </c>
      <c r="M207" s="31"/>
      <c r="N207" s="31">
        <f t="shared" si="32"/>
        <v>138.97989999999999</v>
      </c>
      <c r="O207" s="31">
        <f t="shared" si="33"/>
        <v>1</v>
      </c>
      <c r="P207" s="31">
        <f t="shared" ca="1" si="34"/>
        <v>0</v>
      </c>
      <c r="Q207" s="32">
        <f t="shared" si="35"/>
        <v>139.1189</v>
      </c>
      <c r="R207" s="29">
        <v>139</v>
      </c>
      <c r="S207" s="29"/>
      <c r="T207" s="29"/>
      <c r="U207" s="29"/>
      <c r="V207" s="29"/>
      <c r="W207" s="29"/>
      <c r="Y207" s="26"/>
      <c r="Z207" s="26"/>
      <c r="AA207" s="26"/>
      <c r="AB207" s="26"/>
      <c r="AC207" s="26"/>
    </row>
    <row r="208" spans="1:29" ht="15">
      <c r="A208" s="1">
        <v>49</v>
      </c>
      <c r="B208" s="1">
        <v>47</v>
      </c>
      <c r="C208" s="43" t="s">
        <v>388</v>
      </c>
      <c r="D208" s="28" t="s">
        <v>52</v>
      </c>
      <c r="E208" s="29"/>
      <c r="F208" s="29"/>
      <c r="G208" s="29"/>
      <c r="H208" s="29"/>
      <c r="I208" s="29">
        <v>123</v>
      </c>
      <c r="J208" s="29"/>
      <c r="K208" s="31">
        <f t="shared" si="31"/>
        <v>123</v>
      </c>
      <c r="L208" s="31" t="s">
        <v>1020</v>
      </c>
      <c r="M208" s="31"/>
      <c r="N208" s="31">
        <f t="shared" si="32"/>
        <v>122.9798</v>
      </c>
      <c r="O208" s="31">
        <f t="shared" si="33"/>
        <v>1</v>
      </c>
      <c r="P208" s="31">
        <f t="shared" ca="1" si="34"/>
        <v>0</v>
      </c>
      <c r="Q208" s="32">
        <f t="shared" si="35"/>
        <v>123.1028</v>
      </c>
      <c r="R208" s="29">
        <v>123</v>
      </c>
      <c r="S208" s="29"/>
      <c r="T208" s="29"/>
      <c r="U208" s="29"/>
      <c r="V208" s="29"/>
      <c r="W208" s="29"/>
      <c r="Y208" s="26"/>
      <c r="Z208" s="26"/>
      <c r="AA208" s="26"/>
      <c r="AB208" s="26"/>
      <c r="AC208" s="26"/>
    </row>
    <row r="209" spans="1:29" ht="15">
      <c r="A209" s="1">
        <v>50</v>
      </c>
      <c r="B209" s="1">
        <v>48</v>
      </c>
      <c r="C209" s="43" t="s">
        <v>562</v>
      </c>
      <c r="D209" s="28" t="s">
        <v>49</v>
      </c>
      <c r="E209" s="29">
        <v>114</v>
      </c>
      <c r="F209" s="29"/>
      <c r="G209" s="29"/>
      <c r="H209" s="29"/>
      <c r="I209" s="29"/>
      <c r="J209" s="29"/>
      <c r="K209" s="31">
        <f t="shared" si="31"/>
        <v>114</v>
      </c>
      <c r="L209" s="29" t="s">
        <v>1020</v>
      </c>
      <c r="M209" s="29"/>
      <c r="N209" s="31">
        <f t="shared" si="32"/>
        <v>113.97969999999999</v>
      </c>
      <c r="O209" s="29">
        <f t="shared" si="33"/>
        <v>1</v>
      </c>
      <c r="P209" s="31">
        <f t="shared" ca="1" si="34"/>
        <v>0</v>
      </c>
      <c r="Q209" s="32">
        <f t="shared" si="35"/>
        <v>114.0937</v>
      </c>
      <c r="R209" s="29">
        <v>114</v>
      </c>
      <c r="S209" s="29"/>
      <c r="T209" s="29"/>
      <c r="U209" s="29"/>
      <c r="V209" s="29"/>
      <c r="W209" s="29"/>
      <c r="Y209" s="26"/>
      <c r="Z209" s="26"/>
      <c r="AA209" s="26"/>
      <c r="AB209" s="26"/>
      <c r="AC209" s="26"/>
    </row>
    <row r="210" spans="1:29" ht="15">
      <c r="A210" s="1">
        <v>51</v>
      </c>
      <c r="B210" s="1">
        <v>49</v>
      </c>
      <c r="C210" s="43" t="s">
        <v>563</v>
      </c>
      <c r="D210" s="28" t="s">
        <v>84</v>
      </c>
      <c r="E210" s="29">
        <v>113</v>
      </c>
      <c r="F210" s="29"/>
      <c r="G210" s="29"/>
      <c r="H210" s="29"/>
      <c r="I210" s="29"/>
      <c r="J210" s="29"/>
      <c r="K210" s="31">
        <f t="shared" si="31"/>
        <v>113</v>
      </c>
      <c r="L210" s="29" t="s">
        <v>1020</v>
      </c>
      <c r="M210" s="29"/>
      <c r="N210" s="31">
        <f t="shared" si="32"/>
        <v>112.9796</v>
      </c>
      <c r="O210" s="29">
        <f t="shared" si="33"/>
        <v>1</v>
      </c>
      <c r="P210" s="31">
        <f t="shared" ca="1" si="34"/>
        <v>0</v>
      </c>
      <c r="Q210" s="32">
        <f t="shared" si="35"/>
        <v>113.0926</v>
      </c>
      <c r="R210" s="29">
        <v>113</v>
      </c>
      <c r="S210" s="29"/>
      <c r="T210" s="29"/>
      <c r="U210" s="29"/>
      <c r="V210" s="29"/>
      <c r="W210" s="29"/>
      <c r="Y210" s="26"/>
      <c r="Z210" s="26"/>
      <c r="AA210" s="26"/>
      <c r="AB210" s="26"/>
      <c r="AC210" s="26"/>
    </row>
    <row r="211" spans="1:29" ht="15">
      <c r="A211" s="1">
        <v>52</v>
      </c>
      <c r="B211" s="1">
        <v>50</v>
      </c>
      <c r="C211" s="43" t="s">
        <v>564</v>
      </c>
      <c r="D211" s="28" t="s">
        <v>95</v>
      </c>
      <c r="E211" s="29">
        <v>105</v>
      </c>
      <c r="F211" s="29"/>
      <c r="G211" s="29"/>
      <c r="H211" s="29"/>
      <c r="I211" s="29"/>
      <c r="J211" s="29"/>
      <c r="K211" s="31">
        <f t="shared" si="31"/>
        <v>105</v>
      </c>
      <c r="L211" s="29" t="s">
        <v>1020</v>
      </c>
      <c r="M211" s="29"/>
      <c r="N211" s="31">
        <f t="shared" si="32"/>
        <v>104.9795</v>
      </c>
      <c r="O211" s="29">
        <f t="shared" si="33"/>
        <v>1</v>
      </c>
      <c r="P211" s="31">
        <f t="shared" ca="1" si="34"/>
        <v>0</v>
      </c>
      <c r="Q211" s="32">
        <f t="shared" si="35"/>
        <v>105.08450000000001</v>
      </c>
      <c r="R211" s="29">
        <v>105</v>
      </c>
      <c r="S211" s="29"/>
      <c r="T211" s="29"/>
      <c r="U211" s="29"/>
      <c r="V211" s="29"/>
      <c r="W211" s="29"/>
      <c r="Y211" s="26"/>
      <c r="Z211" s="26"/>
      <c r="AA211" s="26"/>
      <c r="AB211" s="26"/>
      <c r="AC211" s="26"/>
    </row>
    <row r="212" spans="1:29" ht="15">
      <c r="A212" s="1">
        <v>53</v>
      </c>
      <c r="B212" s="1">
        <v>51</v>
      </c>
      <c r="C212" s="43" t="s">
        <v>565</v>
      </c>
      <c r="D212" s="28" t="s">
        <v>87</v>
      </c>
      <c r="E212" s="29"/>
      <c r="F212" s="29">
        <v>99</v>
      </c>
      <c r="G212" s="29"/>
      <c r="H212" s="29"/>
      <c r="I212" s="29"/>
      <c r="J212" s="29"/>
      <c r="K212" s="31">
        <f t="shared" si="31"/>
        <v>99</v>
      </c>
      <c r="L212" s="29" t="s">
        <v>1020</v>
      </c>
      <c r="M212" s="29"/>
      <c r="N212" s="31">
        <f t="shared" si="32"/>
        <v>98.979399999999998</v>
      </c>
      <c r="O212" s="29">
        <f t="shared" si="33"/>
        <v>1</v>
      </c>
      <c r="P212" s="31">
        <f t="shared" ca="1" si="34"/>
        <v>0</v>
      </c>
      <c r="Q212" s="32">
        <f t="shared" si="35"/>
        <v>99.078400000000002</v>
      </c>
      <c r="R212" s="29">
        <v>99</v>
      </c>
      <c r="S212" s="29"/>
      <c r="T212" s="29"/>
      <c r="U212" s="29"/>
      <c r="V212" s="29"/>
      <c r="W212" s="29"/>
      <c r="Y212" s="26"/>
      <c r="Z212" s="26"/>
      <c r="AA212" s="26"/>
      <c r="AB212" s="26"/>
      <c r="AC212" s="26"/>
    </row>
    <row r="213" spans="1:29" ht="3" customHeight="1">
      <c r="A213" s="43"/>
      <c r="B213" s="1"/>
      <c r="C213" s="43"/>
      <c r="D213" s="28"/>
      <c r="E213" s="28"/>
      <c r="F213" s="29"/>
      <c r="G213" s="29"/>
      <c r="H213" s="29"/>
      <c r="I213" s="29"/>
      <c r="J213" s="29"/>
      <c r="K213" s="31"/>
      <c r="L213" s="29"/>
      <c r="M213" s="29"/>
      <c r="N213" s="31"/>
      <c r="O213" s="29"/>
      <c r="P213" s="29"/>
      <c r="Q213" s="32"/>
      <c r="R213" s="28"/>
      <c r="S213" s="28"/>
      <c r="T213" s="29"/>
      <c r="U213" s="29"/>
      <c r="V213" s="29"/>
      <c r="W213" s="29"/>
      <c r="Y213" s="26"/>
      <c r="Z213" s="26"/>
      <c r="AA213" s="26"/>
      <c r="AB213" s="26"/>
      <c r="AC213" s="26"/>
    </row>
    <row r="214" spans="1:29" s="26" customFormat="1">
      <c r="A214" s="2"/>
      <c r="B214" s="2"/>
      <c r="C214" s="2"/>
      <c r="D214" s="29"/>
      <c r="E214" s="29"/>
      <c r="F214" s="29"/>
      <c r="G214" s="29"/>
      <c r="H214" s="29"/>
      <c r="I214" s="29"/>
      <c r="J214" s="29"/>
      <c r="K214" s="31"/>
      <c r="L214" s="29"/>
      <c r="M214" s="29"/>
      <c r="N214" s="31"/>
      <c r="O214" s="29"/>
      <c r="P214" s="29"/>
      <c r="Q214" s="32"/>
      <c r="R214" s="28"/>
      <c r="S214" s="28"/>
      <c r="T214" s="29"/>
      <c r="U214" s="29"/>
      <c r="V214" s="29"/>
      <c r="W214" s="29"/>
    </row>
    <row r="215" spans="1:29" s="26" customFormat="1" ht="15">
      <c r="A215" s="42"/>
      <c r="B215" s="42"/>
      <c r="C215" s="42" t="s">
        <v>43</v>
      </c>
      <c r="D215" s="29"/>
      <c r="E215" s="29"/>
      <c r="F215" s="29"/>
      <c r="G215" s="29"/>
      <c r="H215" s="29"/>
      <c r="I215" s="29"/>
      <c r="J215" s="29"/>
      <c r="K215" s="31"/>
      <c r="L215" s="29"/>
      <c r="M215" s="29"/>
      <c r="N215" s="31"/>
      <c r="O215" s="29"/>
      <c r="P215" s="29"/>
      <c r="Q215" s="32"/>
      <c r="R215" s="28"/>
      <c r="S215" s="28"/>
      <c r="T215" s="29"/>
      <c r="U215" s="29"/>
      <c r="V215" s="29"/>
      <c r="W215" s="29"/>
    </row>
    <row r="216" spans="1:29" s="26" customFormat="1" ht="15">
      <c r="A216" s="43">
        <v>1</v>
      </c>
      <c r="B216" s="43">
        <v>1</v>
      </c>
      <c r="C216" s="43" t="s">
        <v>39</v>
      </c>
      <c r="D216" s="28" t="s">
        <v>41</v>
      </c>
      <c r="E216" s="29">
        <v>281</v>
      </c>
      <c r="F216" s="29"/>
      <c r="G216" s="29">
        <v>291</v>
      </c>
      <c r="H216" s="29">
        <v>287</v>
      </c>
      <c r="I216" s="29">
        <v>293</v>
      </c>
      <c r="J216" s="29"/>
      <c r="K216" s="31">
        <f t="shared" ref="K216:K247" si="36"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1152</v>
      </c>
      <c r="L216" s="29" t="s">
        <v>1020</v>
      </c>
      <c r="M216" s="29" t="s">
        <v>44</v>
      </c>
      <c r="N216" s="31">
        <f t="shared" ref="N216:N247" si="37">K216-(ROW(K216)-ROW(K$6))/10000</f>
        <v>1151.979</v>
      </c>
      <c r="O216" s="29">
        <f t="shared" ref="O216:O247" si="38">COUNT(E216:J216)</f>
        <v>4</v>
      </c>
      <c r="P216" s="31">
        <f t="shared" ref="P216:P247" ca="1" si="39">IF(AND(O216=1,OFFSET(D216,0,P$3)&gt;0),"Y",0)</f>
        <v>0</v>
      </c>
      <c r="Q216" s="32">
        <f t="shared" ref="Q216:Q247" si="40">N216+R216/1000+S216/10000+T216/100000+U216/1000000+V216/10000000+W216/100000000</f>
        <v>1152.304251</v>
      </c>
      <c r="R216" s="29">
        <v>293</v>
      </c>
      <c r="S216" s="29">
        <v>291</v>
      </c>
      <c r="T216" s="29">
        <v>287</v>
      </c>
      <c r="U216" s="29">
        <v>281</v>
      </c>
      <c r="V216" s="29"/>
      <c r="W216" s="29"/>
    </row>
    <row r="217" spans="1:29" s="26" customFormat="1" ht="15">
      <c r="A217" s="43">
        <v>2</v>
      </c>
      <c r="B217" s="43">
        <v>2</v>
      </c>
      <c r="C217" s="43" t="s">
        <v>102</v>
      </c>
      <c r="D217" s="28" t="s">
        <v>56</v>
      </c>
      <c r="E217" s="29">
        <v>246</v>
      </c>
      <c r="F217" s="29">
        <v>267</v>
      </c>
      <c r="G217" s="29">
        <v>278</v>
      </c>
      <c r="H217" s="29">
        <v>269</v>
      </c>
      <c r="I217" s="29">
        <v>270</v>
      </c>
      <c r="J217" s="29"/>
      <c r="K217" s="31">
        <f t="shared" si="36"/>
        <v>1084</v>
      </c>
      <c r="L217" s="29" t="s">
        <v>1020</v>
      </c>
      <c r="M217" s="29" t="s">
        <v>97</v>
      </c>
      <c r="N217" s="31">
        <f t="shared" si="37"/>
        <v>1083.9789000000001</v>
      </c>
      <c r="O217" s="29">
        <f t="shared" si="38"/>
        <v>5</v>
      </c>
      <c r="P217" s="31">
        <f t="shared" ca="1" si="39"/>
        <v>0</v>
      </c>
      <c r="Q217" s="32">
        <f t="shared" si="40"/>
        <v>1084.2868816</v>
      </c>
      <c r="R217" s="29">
        <v>278</v>
      </c>
      <c r="S217" s="29">
        <v>270</v>
      </c>
      <c r="T217" s="29">
        <v>269</v>
      </c>
      <c r="U217" s="29">
        <v>267</v>
      </c>
      <c r="V217" s="29">
        <v>246</v>
      </c>
      <c r="W217" s="29"/>
    </row>
    <row r="218" spans="1:29" s="26" customFormat="1" ht="15">
      <c r="A218" s="43">
        <v>3</v>
      </c>
      <c r="B218" s="43">
        <v>3</v>
      </c>
      <c r="C218" s="43" t="s">
        <v>121</v>
      </c>
      <c r="D218" s="28" t="s">
        <v>67</v>
      </c>
      <c r="E218" s="29">
        <v>221</v>
      </c>
      <c r="F218" s="29">
        <v>229</v>
      </c>
      <c r="G218" s="29">
        <v>258</v>
      </c>
      <c r="H218" s="29">
        <v>252</v>
      </c>
      <c r="I218" s="29">
        <v>257</v>
      </c>
      <c r="J218" s="29"/>
      <c r="K218" s="31">
        <f t="shared" si="36"/>
        <v>996</v>
      </c>
      <c r="L218" s="29" t="s">
        <v>1020</v>
      </c>
      <c r="M218" s="29" t="s">
        <v>150</v>
      </c>
      <c r="N218" s="31">
        <f t="shared" si="37"/>
        <v>995.97879999999998</v>
      </c>
      <c r="O218" s="29">
        <f t="shared" si="38"/>
        <v>5</v>
      </c>
      <c r="P218" s="31">
        <f t="shared" ca="1" si="39"/>
        <v>0</v>
      </c>
      <c r="Q218" s="32">
        <f t="shared" si="40"/>
        <v>996.26527110000006</v>
      </c>
      <c r="R218" s="29">
        <v>258</v>
      </c>
      <c r="S218" s="29">
        <v>257</v>
      </c>
      <c r="T218" s="29">
        <v>252</v>
      </c>
      <c r="U218" s="29">
        <v>229</v>
      </c>
      <c r="V218" s="29">
        <v>221</v>
      </c>
      <c r="W218" s="29"/>
    </row>
    <row r="219" spans="1:29" s="26" customFormat="1" ht="15">
      <c r="A219" s="43">
        <v>4</v>
      </c>
      <c r="B219" s="43">
        <v>4</v>
      </c>
      <c r="C219" s="43" t="s">
        <v>123</v>
      </c>
      <c r="D219" s="28" t="s">
        <v>41</v>
      </c>
      <c r="E219" s="29"/>
      <c r="F219" s="29">
        <v>235</v>
      </c>
      <c r="G219" s="29">
        <v>245</v>
      </c>
      <c r="H219" s="29">
        <v>240</v>
      </c>
      <c r="I219" s="29">
        <v>255</v>
      </c>
      <c r="J219" s="29"/>
      <c r="K219" s="31">
        <f t="shared" si="36"/>
        <v>975</v>
      </c>
      <c r="L219" s="29" t="s">
        <v>1020</v>
      </c>
      <c r="M219" s="29"/>
      <c r="N219" s="31">
        <f t="shared" si="37"/>
        <v>974.9787</v>
      </c>
      <c r="O219" s="29">
        <f t="shared" si="38"/>
        <v>4</v>
      </c>
      <c r="P219" s="31">
        <f t="shared" ca="1" si="39"/>
        <v>0</v>
      </c>
      <c r="Q219" s="32">
        <f t="shared" si="40"/>
        <v>975.26083499999993</v>
      </c>
      <c r="R219" s="29">
        <v>255</v>
      </c>
      <c r="S219" s="29">
        <v>245</v>
      </c>
      <c r="T219" s="29">
        <v>240</v>
      </c>
      <c r="U219" s="29">
        <v>235</v>
      </c>
      <c r="V219" s="29"/>
      <c r="W219" s="29"/>
    </row>
    <row r="220" spans="1:29" s="26" customFormat="1" ht="15">
      <c r="A220" s="43">
        <v>5</v>
      </c>
      <c r="B220" s="43">
        <v>5</v>
      </c>
      <c r="C220" s="43" t="s">
        <v>157</v>
      </c>
      <c r="D220" s="28" t="s">
        <v>49</v>
      </c>
      <c r="E220" s="29">
        <v>213</v>
      </c>
      <c r="F220" s="29">
        <v>214</v>
      </c>
      <c r="G220" s="29">
        <v>222</v>
      </c>
      <c r="H220" s="29">
        <v>204</v>
      </c>
      <c r="I220" s="29">
        <v>239</v>
      </c>
      <c r="J220" s="29"/>
      <c r="K220" s="31">
        <f t="shared" si="36"/>
        <v>888</v>
      </c>
      <c r="L220" s="29" t="s">
        <v>1020</v>
      </c>
      <c r="M220" s="29"/>
      <c r="N220" s="31">
        <f t="shared" si="37"/>
        <v>887.97860000000003</v>
      </c>
      <c r="O220" s="29">
        <f t="shared" si="38"/>
        <v>5</v>
      </c>
      <c r="P220" s="31">
        <f t="shared" ca="1" si="39"/>
        <v>0</v>
      </c>
      <c r="Q220" s="32">
        <f t="shared" si="40"/>
        <v>888.24217340000018</v>
      </c>
      <c r="R220" s="29">
        <v>239</v>
      </c>
      <c r="S220" s="29">
        <v>222</v>
      </c>
      <c r="T220" s="29">
        <v>214</v>
      </c>
      <c r="U220" s="29">
        <v>213</v>
      </c>
      <c r="V220" s="29">
        <v>204</v>
      </c>
      <c r="W220" s="29"/>
    </row>
    <row r="221" spans="1:29" s="26" customFormat="1" ht="15">
      <c r="A221" s="43">
        <v>6</v>
      </c>
      <c r="B221" s="43">
        <v>6</v>
      </c>
      <c r="C221" s="43" t="s">
        <v>225</v>
      </c>
      <c r="D221" s="28" t="s">
        <v>28</v>
      </c>
      <c r="E221" s="29">
        <v>185</v>
      </c>
      <c r="F221" s="29">
        <v>195</v>
      </c>
      <c r="G221" s="29">
        <v>228</v>
      </c>
      <c r="H221" s="29">
        <v>195</v>
      </c>
      <c r="I221" s="29">
        <v>205</v>
      </c>
      <c r="J221" s="29"/>
      <c r="K221" s="31">
        <f t="shared" si="36"/>
        <v>823</v>
      </c>
      <c r="L221" s="29" t="s">
        <v>1020</v>
      </c>
      <c r="M221" s="29"/>
      <c r="N221" s="31">
        <f t="shared" si="37"/>
        <v>822.97850000000005</v>
      </c>
      <c r="O221" s="29">
        <f t="shared" si="38"/>
        <v>5</v>
      </c>
      <c r="P221" s="31">
        <f t="shared" ca="1" si="39"/>
        <v>0</v>
      </c>
      <c r="Q221" s="32">
        <f t="shared" si="40"/>
        <v>823.22916349999991</v>
      </c>
      <c r="R221" s="29">
        <v>228</v>
      </c>
      <c r="S221" s="29">
        <v>205</v>
      </c>
      <c r="T221" s="29">
        <v>195</v>
      </c>
      <c r="U221" s="29">
        <v>195</v>
      </c>
      <c r="V221" s="29">
        <v>185</v>
      </c>
      <c r="W221" s="29"/>
    </row>
    <row r="222" spans="1:29" s="26" customFormat="1" ht="15">
      <c r="A222" s="43">
        <v>7</v>
      </c>
      <c r="B222" s="43">
        <v>7</v>
      </c>
      <c r="C222" s="43" t="s">
        <v>93</v>
      </c>
      <c r="D222" s="28" t="s">
        <v>95</v>
      </c>
      <c r="E222" s="29"/>
      <c r="F222" s="29">
        <v>244</v>
      </c>
      <c r="G222" s="29">
        <v>264</v>
      </c>
      <c r="H222" s="29"/>
      <c r="I222" s="29">
        <v>276</v>
      </c>
      <c r="J222" s="29"/>
      <c r="K222" s="31">
        <f t="shared" si="36"/>
        <v>784</v>
      </c>
      <c r="L222" s="29" t="s">
        <v>1020</v>
      </c>
      <c r="M222" s="29"/>
      <c r="N222" s="31">
        <f t="shared" si="37"/>
        <v>783.97839999999997</v>
      </c>
      <c r="O222" s="29">
        <f t="shared" si="38"/>
        <v>3</v>
      </c>
      <c r="P222" s="31">
        <f t="shared" ca="1" si="39"/>
        <v>0</v>
      </c>
      <c r="Q222" s="32">
        <f t="shared" si="40"/>
        <v>784.28323999999986</v>
      </c>
      <c r="R222" s="29">
        <v>276</v>
      </c>
      <c r="S222" s="29">
        <v>264</v>
      </c>
      <c r="T222" s="29">
        <v>244</v>
      </c>
      <c r="U222" s="29"/>
      <c r="V222" s="29"/>
      <c r="W222" s="29"/>
    </row>
    <row r="223" spans="1:29" s="26" customFormat="1" ht="15">
      <c r="A223" s="43">
        <v>8</v>
      </c>
      <c r="B223" s="43">
        <v>8</v>
      </c>
      <c r="C223" s="43" t="s">
        <v>240</v>
      </c>
      <c r="D223" s="28" t="s">
        <v>67</v>
      </c>
      <c r="E223" s="29">
        <v>176</v>
      </c>
      <c r="F223" s="29">
        <v>197</v>
      </c>
      <c r="G223" s="29">
        <v>212</v>
      </c>
      <c r="H223" s="29"/>
      <c r="I223" s="29">
        <v>196</v>
      </c>
      <c r="J223" s="29"/>
      <c r="K223" s="31">
        <f t="shared" si="36"/>
        <v>781</v>
      </c>
      <c r="L223" s="29" t="s">
        <v>1020</v>
      </c>
      <c r="M223" s="29"/>
      <c r="N223" s="31">
        <f t="shared" si="37"/>
        <v>780.97829999999999</v>
      </c>
      <c r="O223" s="29">
        <f t="shared" si="38"/>
        <v>4</v>
      </c>
      <c r="P223" s="31">
        <f t="shared" ca="1" si="39"/>
        <v>0</v>
      </c>
      <c r="Q223" s="32">
        <f t="shared" si="40"/>
        <v>781.21213599999999</v>
      </c>
      <c r="R223" s="29">
        <v>212</v>
      </c>
      <c r="S223" s="29">
        <v>197</v>
      </c>
      <c r="T223" s="29">
        <v>196</v>
      </c>
      <c r="U223" s="29">
        <v>176</v>
      </c>
      <c r="V223" s="29"/>
      <c r="W223" s="29"/>
    </row>
    <row r="224" spans="1:29" s="26" customFormat="1" ht="15">
      <c r="A224" s="43">
        <v>9</v>
      </c>
      <c r="B224" s="43">
        <v>9</v>
      </c>
      <c r="C224" s="43" t="s">
        <v>96</v>
      </c>
      <c r="D224" s="28" t="s">
        <v>87</v>
      </c>
      <c r="E224" s="29">
        <v>256</v>
      </c>
      <c r="F224" s="29"/>
      <c r="G224" s="29"/>
      <c r="H224" s="29">
        <v>241</v>
      </c>
      <c r="I224" s="29">
        <v>275</v>
      </c>
      <c r="J224" s="29"/>
      <c r="K224" s="31">
        <f t="shared" si="36"/>
        <v>772</v>
      </c>
      <c r="L224" s="29" t="s">
        <v>1020</v>
      </c>
      <c r="M224" s="29"/>
      <c r="N224" s="31">
        <f t="shared" si="37"/>
        <v>771.97820000000002</v>
      </c>
      <c r="O224" s="29">
        <f t="shared" si="38"/>
        <v>3</v>
      </c>
      <c r="P224" s="31">
        <f t="shared" ca="1" si="39"/>
        <v>0</v>
      </c>
      <c r="Q224" s="32">
        <f t="shared" si="40"/>
        <v>772.2812100000001</v>
      </c>
      <c r="R224" s="29">
        <v>275</v>
      </c>
      <c r="S224" s="29">
        <v>256</v>
      </c>
      <c r="T224" s="29">
        <v>241</v>
      </c>
      <c r="U224" s="29"/>
      <c r="V224" s="29"/>
      <c r="W224" s="29"/>
    </row>
    <row r="225" spans="1:23" s="26" customFormat="1" ht="15">
      <c r="A225" s="43">
        <v>10</v>
      </c>
      <c r="B225" s="43">
        <v>10</v>
      </c>
      <c r="C225" s="43" t="s">
        <v>566</v>
      </c>
      <c r="D225" s="28" t="s">
        <v>49</v>
      </c>
      <c r="E225" s="29">
        <v>141</v>
      </c>
      <c r="F225" s="29">
        <v>189</v>
      </c>
      <c r="G225" s="29">
        <v>215</v>
      </c>
      <c r="H225" s="29">
        <v>197</v>
      </c>
      <c r="I225" s="29"/>
      <c r="J225" s="29"/>
      <c r="K225" s="31">
        <f t="shared" si="36"/>
        <v>742</v>
      </c>
      <c r="L225" s="29" t="s">
        <v>1020</v>
      </c>
      <c r="M225" s="29"/>
      <c r="N225" s="31">
        <f t="shared" si="37"/>
        <v>741.97810000000004</v>
      </c>
      <c r="O225" s="29">
        <f t="shared" si="38"/>
        <v>4</v>
      </c>
      <c r="P225" s="31">
        <f t="shared" ca="1" si="39"/>
        <v>0</v>
      </c>
      <c r="Q225" s="32">
        <f t="shared" si="40"/>
        <v>742.214831</v>
      </c>
      <c r="R225" s="29">
        <v>215</v>
      </c>
      <c r="S225" s="29">
        <v>197</v>
      </c>
      <c r="T225" s="29">
        <v>189</v>
      </c>
      <c r="U225" s="29">
        <v>141</v>
      </c>
      <c r="V225" s="29"/>
      <c r="W225" s="29"/>
    </row>
    <row r="226" spans="1:23" s="26" customFormat="1" ht="15">
      <c r="A226" s="43">
        <v>11</v>
      </c>
      <c r="B226" s="43">
        <v>11</v>
      </c>
      <c r="C226" s="43" t="s">
        <v>252</v>
      </c>
      <c r="D226" s="28" t="s">
        <v>87</v>
      </c>
      <c r="E226" s="29">
        <v>170</v>
      </c>
      <c r="F226" s="29">
        <v>179</v>
      </c>
      <c r="G226" s="29">
        <v>201</v>
      </c>
      <c r="H226" s="29">
        <v>152</v>
      </c>
      <c r="I226" s="29">
        <v>188</v>
      </c>
      <c r="J226" s="29"/>
      <c r="K226" s="31">
        <f t="shared" si="36"/>
        <v>738</v>
      </c>
      <c r="L226" s="29" t="s">
        <v>1020</v>
      </c>
      <c r="M226" s="29"/>
      <c r="N226" s="31">
        <f t="shared" si="37"/>
        <v>737.97799999999995</v>
      </c>
      <c r="O226" s="29">
        <f t="shared" si="38"/>
        <v>5</v>
      </c>
      <c r="P226" s="31">
        <f t="shared" ca="1" si="39"/>
        <v>0</v>
      </c>
      <c r="Q226" s="32">
        <f t="shared" si="40"/>
        <v>738.19977520000009</v>
      </c>
      <c r="R226" s="29">
        <v>201</v>
      </c>
      <c r="S226" s="29">
        <v>188</v>
      </c>
      <c r="T226" s="29">
        <v>179</v>
      </c>
      <c r="U226" s="29">
        <v>170</v>
      </c>
      <c r="V226" s="29">
        <v>152</v>
      </c>
      <c r="W226" s="29"/>
    </row>
    <row r="227" spans="1:23" s="26" customFormat="1" ht="15">
      <c r="A227" s="43">
        <v>12</v>
      </c>
      <c r="B227" s="43">
        <v>12</v>
      </c>
      <c r="C227" s="43" t="s">
        <v>117</v>
      </c>
      <c r="D227" s="28" t="s">
        <v>77</v>
      </c>
      <c r="E227" s="29">
        <v>236</v>
      </c>
      <c r="F227" s="29">
        <v>238</v>
      </c>
      <c r="G227" s="29"/>
      <c r="H227" s="29"/>
      <c r="I227" s="29">
        <v>261</v>
      </c>
      <c r="J227" s="29"/>
      <c r="K227" s="31">
        <f t="shared" si="36"/>
        <v>735</v>
      </c>
      <c r="L227" s="29" t="s">
        <v>1020</v>
      </c>
      <c r="M227" s="29"/>
      <c r="N227" s="31">
        <f t="shared" si="37"/>
        <v>734.97789999999998</v>
      </c>
      <c r="O227" s="29">
        <f t="shared" si="38"/>
        <v>3</v>
      </c>
      <c r="P227" s="31">
        <f t="shared" ca="1" si="39"/>
        <v>0</v>
      </c>
      <c r="Q227" s="32">
        <f t="shared" si="40"/>
        <v>735.26505999999995</v>
      </c>
      <c r="R227" s="29">
        <v>261</v>
      </c>
      <c r="S227" s="29">
        <v>238</v>
      </c>
      <c r="T227" s="29">
        <v>236</v>
      </c>
      <c r="U227" s="29"/>
      <c r="V227" s="29"/>
      <c r="W227" s="29"/>
    </row>
    <row r="228" spans="1:23" s="26" customFormat="1" ht="15">
      <c r="A228" s="43">
        <v>13</v>
      </c>
      <c r="B228" s="43" t="s">
        <v>70</v>
      </c>
      <c r="C228" s="43" t="s">
        <v>264</v>
      </c>
      <c r="D228" s="28" t="s">
        <v>31</v>
      </c>
      <c r="E228" s="29">
        <v>144</v>
      </c>
      <c r="F228" s="29">
        <v>155</v>
      </c>
      <c r="G228" s="29">
        <v>199</v>
      </c>
      <c r="H228" s="29">
        <v>183</v>
      </c>
      <c r="I228" s="29">
        <v>182</v>
      </c>
      <c r="J228" s="29"/>
      <c r="K228" s="31">
        <f t="shared" si="36"/>
        <v>719</v>
      </c>
      <c r="L228" s="29" t="s">
        <v>1021</v>
      </c>
      <c r="M228" s="29"/>
      <c r="N228" s="31">
        <f t="shared" si="37"/>
        <v>718.9778</v>
      </c>
      <c r="O228" s="29">
        <f t="shared" si="38"/>
        <v>5</v>
      </c>
      <c r="P228" s="31">
        <f t="shared" ca="1" si="39"/>
        <v>0</v>
      </c>
      <c r="Q228" s="32">
        <f t="shared" si="40"/>
        <v>719.19708939999987</v>
      </c>
      <c r="R228" s="29">
        <v>199</v>
      </c>
      <c r="S228" s="29">
        <v>183</v>
      </c>
      <c r="T228" s="29">
        <v>182</v>
      </c>
      <c r="U228" s="29">
        <v>155</v>
      </c>
      <c r="V228" s="29">
        <v>144</v>
      </c>
      <c r="W228" s="29"/>
    </row>
    <row r="229" spans="1:23" s="26" customFormat="1" ht="15">
      <c r="A229" s="43">
        <v>14</v>
      </c>
      <c r="B229" s="43">
        <v>13</v>
      </c>
      <c r="C229" s="43" t="s">
        <v>243</v>
      </c>
      <c r="D229" s="28" t="s">
        <v>95</v>
      </c>
      <c r="E229" s="29">
        <v>155</v>
      </c>
      <c r="F229" s="29"/>
      <c r="G229" s="29">
        <v>192</v>
      </c>
      <c r="H229" s="29">
        <v>172</v>
      </c>
      <c r="I229" s="29">
        <v>194</v>
      </c>
      <c r="J229" s="29"/>
      <c r="K229" s="31">
        <f t="shared" si="36"/>
        <v>713</v>
      </c>
      <c r="L229" s="29" t="s">
        <v>1020</v>
      </c>
      <c r="M229" s="29"/>
      <c r="N229" s="31">
        <f t="shared" si="37"/>
        <v>712.97770000000003</v>
      </c>
      <c r="O229" s="29">
        <f t="shared" si="38"/>
        <v>4</v>
      </c>
      <c r="P229" s="31">
        <f t="shared" ca="1" si="39"/>
        <v>0</v>
      </c>
      <c r="Q229" s="32">
        <f t="shared" si="40"/>
        <v>713.19277499999987</v>
      </c>
      <c r="R229" s="29">
        <v>194</v>
      </c>
      <c r="S229" s="29">
        <v>192</v>
      </c>
      <c r="T229" s="29">
        <v>172</v>
      </c>
      <c r="U229" s="29">
        <v>155</v>
      </c>
      <c r="V229" s="29"/>
      <c r="W229" s="29"/>
    </row>
    <row r="230" spans="1:23" s="26" customFormat="1" ht="15">
      <c r="A230" s="43">
        <v>15</v>
      </c>
      <c r="B230" s="43">
        <v>14</v>
      </c>
      <c r="C230" s="43" t="s">
        <v>567</v>
      </c>
      <c r="D230" s="28" t="s">
        <v>167</v>
      </c>
      <c r="E230" s="29">
        <v>220</v>
      </c>
      <c r="F230" s="29"/>
      <c r="G230" s="29">
        <v>238</v>
      </c>
      <c r="H230" s="29">
        <v>226</v>
      </c>
      <c r="I230" s="29"/>
      <c r="J230" s="29"/>
      <c r="K230" s="31">
        <f t="shared" si="36"/>
        <v>684</v>
      </c>
      <c r="L230" s="29" t="s">
        <v>1020</v>
      </c>
      <c r="M230" s="29"/>
      <c r="N230" s="31">
        <f t="shared" si="37"/>
        <v>683.97760000000005</v>
      </c>
      <c r="O230" s="29">
        <f t="shared" si="38"/>
        <v>3</v>
      </c>
      <c r="P230" s="31">
        <f t="shared" ca="1" si="39"/>
        <v>0</v>
      </c>
      <c r="Q230" s="32">
        <f t="shared" si="40"/>
        <v>684.24040000000014</v>
      </c>
      <c r="R230" s="29">
        <v>238</v>
      </c>
      <c r="S230" s="29">
        <v>226</v>
      </c>
      <c r="T230" s="29">
        <v>220</v>
      </c>
      <c r="U230" s="29"/>
      <c r="V230" s="29"/>
      <c r="W230" s="29"/>
    </row>
    <row r="231" spans="1:23" s="26" customFormat="1" ht="15">
      <c r="A231" s="43">
        <v>16</v>
      </c>
      <c r="B231" s="43">
        <v>15</v>
      </c>
      <c r="C231" s="43" t="s">
        <v>206</v>
      </c>
      <c r="D231" s="28" t="s">
        <v>185</v>
      </c>
      <c r="E231" s="29"/>
      <c r="F231" s="29">
        <v>206</v>
      </c>
      <c r="G231" s="29">
        <v>230</v>
      </c>
      <c r="H231" s="29"/>
      <c r="I231" s="29">
        <v>219</v>
      </c>
      <c r="J231" s="29"/>
      <c r="K231" s="31">
        <f t="shared" si="36"/>
        <v>655</v>
      </c>
      <c r="L231" s="29" t="s">
        <v>1020</v>
      </c>
      <c r="M231" s="29"/>
      <c r="N231" s="31">
        <f t="shared" si="37"/>
        <v>654.97749999999996</v>
      </c>
      <c r="O231" s="29">
        <f t="shared" si="38"/>
        <v>3</v>
      </c>
      <c r="P231" s="31">
        <f t="shared" ca="1" si="39"/>
        <v>0</v>
      </c>
      <c r="Q231" s="32">
        <f t="shared" si="40"/>
        <v>655.23145999999997</v>
      </c>
      <c r="R231" s="29">
        <v>230</v>
      </c>
      <c r="S231" s="29">
        <v>219</v>
      </c>
      <c r="T231" s="29">
        <v>206</v>
      </c>
      <c r="U231" s="29"/>
      <c r="V231" s="29"/>
      <c r="W231" s="29"/>
    </row>
    <row r="232" spans="1:23" s="26" customFormat="1" ht="15">
      <c r="A232" s="43">
        <v>17</v>
      </c>
      <c r="B232" s="43">
        <v>16</v>
      </c>
      <c r="C232" s="43" t="s">
        <v>568</v>
      </c>
      <c r="D232" s="28" t="s">
        <v>95</v>
      </c>
      <c r="E232" s="29">
        <v>217</v>
      </c>
      <c r="F232" s="29">
        <v>204</v>
      </c>
      <c r="G232" s="29">
        <v>227</v>
      </c>
      <c r="H232" s="29"/>
      <c r="I232" s="29"/>
      <c r="J232" s="29"/>
      <c r="K232" s="31">
        <f t="shared" si="36"/>
        <v>648</v>
      </c>
      <c r="L232" s="29" t="s">
        <v>1020</v>
      </c>
      <c r="M232" s="29"/>
      <c r="N232" s="31">
        <f t="shared" si="37"/>
        <v>647.97739999999999</v>
      </c>
      <c r="O232" s="29">
        <f t="shared" si="38"/>
        <v>3</v>
      </c>
      <c r="P232" s="31">
        <f t="shared" ca="1" si="39"/>
        <v>0</v>
      </c>
      <c r="Q232" s="32">
        <f t="shared" si="40"/>
        <v>648.22813999999994</v>
      </c>
      <c r="R232" s="29">
        <v>227</v>
      </c>
      <c r="S232" s="29">
        <v>217</v>
      </c>
      <c r="T232" s="29">
        <v>204</v>
      </c>
      <c r="U232" s="29"/>
      <c r="V232" s="29"/>
      <c r="W232" s="29"/>
    </row>
    <row r="233" spans="1:23" s="26" customFormat="1" ht="15">
      <c r="A233" s="43">
        <v>18</v>
      </c>
      <c r="B233" s="43">
        <v>17</v>
      </c>
      <c r="C233" s="43" t="s">
        <v>569</v>
      </c>
      <c r="D233" s="28" t="s">
        <v>167</v>
      </c>
      <c r="E233" s="29">
        <v>202</v>
      </c>
      <c r="F233" s="29"/>
      <c r="G233" s="29">
        <v>229</v>
      </c>
      <c r="H233" s="29">
        <v>202</v>
      </c>
      <c r="I233" s="29"/>
      <c r="J233" s="29"/>
      <c r="K233" s="31">
        <f t="shared" si="36"/>
        <v>633</v>
      </c>
      <c r="L233" s="29" t="s">
        <v>1020</v>
      </c>
      <c r="M233" s="29"/>
      <c r="N233" s="31">
        <f t="shared" si="37"/>
        <v>632.97730000000001</v>
      </c>
      <c r="O233" s="29">
        <f t="shared" si="38"/>
        <v>3</v>
      </c>
      <c r="P233" s="31">
        <f t="shared" ca="1" si="39"/>
        <v>0</v>
      </c>
      <c r="Q233" s="32">
        <f t="shared" si="40"/>
        <v>633.22852000000012</v>
      </c>
      <c r="R233" s="29">
        <v>229</v>
      </c>
      <c r="S233" s="29">
        <v>202</v>
      </c>
      <c r="T233" s="29">
        <v>202</v>
      </c>
      <c r="U233" s="29"/>
      <c r="V233" s="29"/>
      <c r="W233" s="29"/>
    </row>
    <row r="234" spans="1:23" s="26" customFormat="1" ht="15">
      <c r="A234" s="43">
        <v>19</v>
      </c>
      <c r="B234" s="43">
        <v>18</v>
      </c>
      <c r="C234" s="43" t="s">
        <v>570</v>
      </c>
      <c r="D234" s="28" t="s">
        <v>41</v>
      </c>
      <c r="E234" s="29">
        <v>129</v>
      </c>
      <c r="F234" s="29">
        <v>158</v>
      </c>
      <c r="G234" s="29">
        <v>183</v>
      </c>
      <c r="H234" s="29">
        <v>160</v>
      </c>
      <c r="I234" s="29"/>
      <c r="J234" s="29"/>
      <c r="K234" s="31">
        <f t="shared" si="36"/>
        <v>630</v>
      </c>
      <c r="L234" s="29" t="s">
        <v>1020</v>
      </c>
      <c r="M234" s="29"/>
      <c r="N234" s="31">
        <f t="shared" si="37"/>
        <v>629.97720000000004</v>
      </c>
      <c r="O234" s="29">
        <f t="shared" si="38"/>
        <v>4</v>
      </c>
      <c r="P234" s="31">
        <f t="shared" ca="1" si="39"/>
        <v>0</v>
      </c>
      <c r="Q234" s="32">
        <f t="shared" si="40"/>
        <v>630.177909</v>
      </c>
      <c r="R234" s="29">
        <v>183</v>
      </c>
      <c r="S234" s="29">
        <v>160</v>
      </c>
      <c r="T234" s="29">
        <v>158</v>
      </c>
      <c r="U234" s="29">
        <v>129</v>
      </c>
      <c r="V234" s="29"/>
      <c r="W234" s="29"/>
    </row>
    <row r="235" spans="1:23" s="26" customFormat="1" ht="15">
      <c r="A235" s="43">
        <v>20</v>
      </c>
      <c r="B235" s="43">
        <v>19</v>
      </c>
      <c r="C235" s="43" t="s">
        <v>299</v>
      </c>
      <c r="D235" s="28" t="s">
        <v>87</v>
      </c>
      <c r="E235" s="29">
        <v>127</v>
      </c>
      <c r="F235" s="29">
        <v>153</v>
      </c>
      <c r="G235" s="29">
        <v>165</v>
      </c>
      <c r="H235" s="29">
        <v>131</v>
      </c>
      <c r="I235" s="29">
        <v>162</v>
      </c>
      <c r="J235" s="29"/>
      <c r="K235" s="31">
        <f t="shared" si="36"/>
        <v>611</v>
      </c>
      <c r="L235" s="29" t="s">
        <v>1020</v>
      </c>
      <c r="M235" s="29"/>
      <c r="N235" s="31">
        <f t="shared" si="37"/>
        <v>610.97709999999995</v>
      </c>
      <c r="O235" s="29">
        <f t="shared" si="38"/>
        <v>5</v>
      </c>
      <c r="P235" s="31">
        <f t="shared" ca="1" si="39"/>
        <v>0</v>
      </c>
      <c r="Q235" s="32">
        <f t="shared" si="40"/>
        <v>611.15997369999991</v>
      </c>
      <c r="R235" s="29">
        <v>165</v>
      </c>
      <c r="S235" s="29">
        <v>162</v>
      </c>
      <c r="T235" s="29">
        <v>153</v>
      </c>
      <c r="U235" s="29">
        <v>131</v>
      </c>
      <c r="V235" s="29">
        <v>127</v>
      </c>
      <c r="W235" s="29"/>
    </row>
    <row r="236" spans="1:23" s="26" customFormat="1" ht="15">
      <c r="A236" s="43">
        <v>21</v>
      </c>
      <c r="B236" s="43">
        <v>20</v>
      </c>
      <c r="C236" s="43" t="s">
        <v>263</v>
      </c>
      <c r="D236" s="28" t="s">
        <v>37</v>
      </c>
      <c r="E236" s="29">
        <v>150</v>
      </c>
      <c r="F236" s="29">
        <v>131</v>
      </c>
      <c r="G236" s="29"/>
      <c r="H236" s="29">
        <v>145</v>
      </c>
      <c r="I236" s="29">
        <v>183</v>
      </c>
      <c r="J236" s="29"/>
      <c r="K236" s="31">
        <f t="shared" si="36"/>
        <v>609</v>
      </c>
      <c r="L236" s="29" t="s">
        <v>1020</v>
      </c>
      <c r="M236" s="29"/>
      <c r="N236" s="31">
        <f t="shared" si="37"/>
        <v>608.97699999999998</v>
      </c>
      <c r="O236" s="29">
        <f t="shared" si="38"/>
        <v>4</v>
      </c>
      <c r="P236" s="31">
        <f t="shared" ca="1" si="39"/>
        <v>0</v>
      </c>
      <c r="Q236" s="32">
        <f t="shared" si="40"/>
        <v>609.17658099999994</v>
      </c>
      <c r="R236" s="29">
        <v>183</v>
      </c>
      <c r="S236" s="29">
        <v>150</v>
      </c>
      <c r="T236" s="29">
        <v>145</v>
      </c>
      <c r="U236" s="29">
        <v>131</v>
      </c>
      <c r="V236" s="29"/>
      <c r="W236" s="29"/>
    </row>
    <row r="237" spans="1:23" s="26" customFormat="1" ht="15">
      <c r="A237" s="43">
        <v>22</v>
      </c>
      <c r="B237" s="43">
        <v>21</v>
      </c>
      <c r="C237" s="43" t="s">
        <v>277</v>
      </c>
      <c r="D237" s="28" t="s">
        <v>41</v>
      </c>
      <c r="E237" s="29">
        <v>124</v>
      </c>
      <c r="F237" s="29">
        <v>159</v>
      </c>
      <c r="G237" s="29">
        <v>150</v>
      </c>
      <c r="H237" s="29"/>
      <c r="I237" s="29">
        <v>173</v>
      </c>
      <c r="J237" s="29"/>
      <c r="K237" s="31">
        <f t="shared" si="36"/>
        <v>606</v>
      </c>
      <c r="L237" s="29" t="s">
        <v>1020</v>
      </c>
      <c r="M237" s="29"/>
      <c r="N237" s="31">
        <f t="shared" si="37"/>
        <v>605.9769</v>
      </c>
      <c r="O237" s="29">
        <f t="shared" si="38"/>
        <v>4</v>
      </c>
      <c r="P237" s="31">
        <f t="shared" ca="1" si="39"/>
        <v>0</v>
      </c>
      <c r="Q237" s="32">
        <f t="shared" si="40"/>
        <v>606.16742399999998</v>
      </c>
      <c r="R237" s="29">
        <v>173</v>
      </c>
      <c r="S237" s="29">
        <v>159</v>
      </c>
      <c r="T237" s="29">
        <v>150</v>
      </c>
      <c r="U237" s="29">
        <v>124</v>
      </c>
      <c r="V237" s="29"/>
      <c r="W237" s="29"/>
    </row>
    <row r="238" spans="1:23" s="26" customFormat="1" ht="15">
      <c r="A238" s="43">
        <v>23</v>
      </c>
      <c r="B238" s="43">
        <v>22</v>
      </c>
      <c r="C238" s="43" t="s">
        <v>221</v>
      </c>
      <c r="D238" s="28" t="s">
        <v>37</v>
      </c>
      <c r="E238" s="29"/>
      <c r="F238" s="29"/>
      <c r="G238" s="29">
        <v>198</v>
      </c>
      <c r="H238" s="29">
        <v>178</v>
      </c>
      <c r="I238" s="29">
        <v>208</v>
      </c>
      <c r="J238" s="29"/>
      <c r="K238" s="31">
        <f t="shared" si="36"/>
        <v>584</v>
      </c>
      <c r="L238" s="31" t="s">
        <v>1020</v>
      </c>
      <c r="M238" s="31"/>
      <c r="N238" s="31">
        <f t="shared" si="37"/>
        <v>583.97680000000003</v>
      </c>
      <c r="O238" s="31">
        <f t="shared" si="38"/>
        <v>3</v>
      </c>
      <c r="P238" s="31">
        <f t="shared" ca="1" si="39"/>
        <v>0</v>
      </c>
      <c r="Q238" s="32">
        <f t="shared" si="40"/>
        <v>584.20638000000008</v>
      </c>
      <c r="R238" s="29">
        <v>208</v>
      </c>
      <c r="S238" s="29">
        <v>198</v>
      </c>
      <c r="T238" s="29">
        <v>178</v>
      </c>
      <c r="U238" s="29"/>
      <c r="V238" s="29"/>
      <c r="W238" s="29"/>
    </row>
    <row r="239" spans="1:23" s="26" customFormat="1" ht="15">
      <c r="A239" s="43">
        <v>24</v>
      </c>
      <c r="B239" s="43">
        <v>23</v>
      </c>
      <c r="C239" s="43" t="s">
        <v>237</v>
      </c>
      <c r="D239" s="28" t="s">
        <v>77</v>
      </c>
      <c r="E239" s="29">
        <v>177</v>
      </c>
      <c r="F239" s="29"/>
      <c r="G239" s="29">
        <v>194</v>
      </c>
      <c r="H239" s="29"/>
      <c r="I239" s="29">
        <v>198</v>
      </c>
      <c r="J239" s="29"/>
      <c r="K239" s="31">
        <f t="shared" si="36"/>
        <v>569</v>
      </c>
      <c r="L239" s="29" t="s">
        <v>1020</v>
      </c>
      <c r="M239" s="29"/>
      <c r="N239" s="31">
        <f t="shared" si="37"/>
        <v>568.97670000000005</v>
      </c>
      <c r="O239" s="29">
        <f t="shared" si="38"/>
        <v>3</v>
      </c>
      <c r="P239" s="31">
        <f t="shared" ca="1" si="39"/>
        <v>0</v>
      </c>
      <c r="Q239" s="32">
        <f t="shared" si="40"/>
        <v>569.19587000000001</v>
      </c>
      <c r="R239" s="29">
        <v>198</v>
      </c>
      <c r="S239" s="29">
        <v>194</v>
      </c>
      <c r="T239" s="29">
        <v>177</v>
      </c>
      <c r="U239" s="29"/>
      <c r="V239" s="29"/>
      <c r="W239" s="29"/>
    </row>
    <row r="240" spans="1:23" s="26" customFormat="1" ht="15">
      <c r="A240" s="43">
        <v>25</v>
      </c>
      <c r="B240" s="43">
        <v>24</v>
      </c>
      <c r="C240" s="43" t="s">
        <v>317</v>
      </c>
      <c r="D240" s="28" t="s">
        <v>319</v>
      </c>
      <c r="E240" s="29">
        <v>101</v>
      </c>
      <c r="F240" s="29">
        <v>133</v>
      </c>
      <c r="G240" s="29">
        <v>145</v>
      </c>
      <c r="H240" s="29">
        <v>132</v>
      </c>
      <c r="I240" s="29">
        <v>153</v>
      </c>
      <c r="J240" s="29"/>
      <c r="K240" s="31">
        <f t="shared" si="36"/>
        <v>563</v>
      </c>
      <c r="L240" s="29" t="s">
        <v>1020</v>
      </c>
      <c r="M240" s="29"/>
      <c r="N240" s="31">
        <f t="shared" si="37"/>
        <v>562.97659999999996</v>
      </c>
      <c r="O240" s="29">
        <f t="shared" si="38"/>
        <v>5</v>
      </c>
      <c r="P240" s="31">
        <f t="shared" ca="1" si="39"/>
        <v>0</v>
      </c>
      <c r="Q240" s="32">
        <f t="shared" si="40"/>
        <v>563.14557210000009</v>
      </c>
      <c r="R240" s="29">
        <v>153</v>
      </c>
      <c r="S240" s="29">
        <v>145</v>
      </c>
      <c r="T240" s="29">
        <v>133</v>
      </c>
      <c r="U240" s="29">
        <v>132</v>
      </c>
      <c r="V240" s="29">
        <v>101</v>
      </c>
      <c r="W240" s="29"/>
    </row>
    <row r="241" spans="1:23" s="26" customFormat="1" ht="15">
      <c r="A241" s="43">
        <v>26</v>
      </c>
      <c r="B241" s="43">
        <v>25</v>
      </c>
      <c r="C241" s="43" t="s">
        <v>267</v>
      </c>
      <c r="D241" s="28" t="s">
        <v>64</v>
      </c>
      <c r="E241" s="29">
        <v>194</v>
      </c>
      <c r="F241" s="29"/>
      <c r="G241" s="29"/>
      <c r="H241" s="29">
        <v>181</v>
      </c>
      <c r="I241" s="29">
        <v>180</v>
      </c>
      <c r="J241" s="29"/>
      <c r="K241" s="31">
        <f t="shared" si="36"/>
        <v>555</v>
      </c>
      <c r="L241" s="29" t="s">
        <v>1020</v>
      </c>
      <c r="M241" s="29"/>
      <c r="N241" s="31">
        <f t="shared" si="37"/>
        <v>554.97649999999999</v>
      </c>
      <c r="O241" s="29">
        <f t="shared" si="38"/>
        <v>3</v>
      </c>
      <c r="P241" s="31">
        <f t="shared" ca="1" si="39"/>
        <v>0</v>
      </c>
      <c r="Q241" s="32">
        <f t="shared" si="40"/>
        <v>555.19039999999995</v>
      </c>
      <c r="R241" s="29">
        <v>194</v>
      </c>
      <c r="S241" s="29">
        <v>181</v>
      </c>
      <c r="T241" s="29">
        <v>180</v>
      </c>
      <c r="U241" s="29"/>
      <c r="V241" s="29"/>
      <c r="W241" s="29"/>
    </row>
    <row r="242" spans="1:23" s="26" customFormat="1" ht="15">
      <c r="A242" s="43">
        <v>27</v>
      </c>
      <c r="B242" s="43">
        <v>26</v>
      </c>
      <c r="C242" s="43" t="s">
        <v>571</v>
      </c>
      <c r="D242" s="28" t="s">
        <v>19</v>
      </c>
      <c r="E242" s="29"/>
      <c r="F242" s="29">
        <v>259</v>
      </c>
      <c r="G242" s="29"/>
      <c r="H242" s="29">
        <v>265</v>
      </c>
      <c r="I242" s="29"/>
      <c r="J242" s="29"/>
      <c r="K242" s="31">
        <f t="shared" si="36"/>
        <v>524</v>
      </c>
      <c r="L242" s="29" t="s">
        <v>1020</v>
      </c>
      <c r="M242" s="29"/>
      <c r="N242" s="31">
        <f t="shared" si="37"/>
        <v>523.97640000000001</v>
      </c>
      <c r="O242" s="29">
        <f t="shared" si="38"/>
        <v>2</v>
      </c>
      <c r="P242" s="31">
        <f t="shared" ca="1" si="39"/>
        <v>0</v>
      </c>
      <c r="Q242" s="32">
        <f t="shared" si="40"/>
        <v>524.26729999999998</v>
      </c>
      <c r="R242" s="29">
        <v>265</v>
      </c>
      <c r="S242" s="29">
        <v>259</v>
      </c>
      <c r="T242" s="29"/>
      <c r="U242" s="29"/>
      <c r="V242" s="29"/>
      <c r="W242" s="29"/>
    </row>
    <row r="243" spans="1:23" s="26" customFormat="1" ht="15">
      <c r="A243" s="43">
        <v>28</v>
      </c>
      <c r="B243" s="43">
        <v>27</v>
      </c>
      <c r="C243" s="43" t="s">
        <v>374</v>
      </c>
      <c r="D243" s="28" t="s">
        <v>87</v>
      </c>
      <c r="E243" s="29">
        <v>106</v>
      </c>
      <c r="F243" s="29">
        <v>117</v>
      </c>
      <c r="G243" s="29">
        <v>146</v>
      </c>
      <c r="H243" s="29">
        <v>114</v>
      </c>
      <c r="I243" s="29">
        <v>130</v>
      </c>
      <c r="J243" s="29"/>
      <c r="K243" s="31">
        <f t="shared" si="36"/>
        <v>507</v>
      </c>
      <c r="L243" s="29" t="s">
        <v>1020</v>
      </c>
      <c r="M243" s="29"/>
      <c r="N243" s="31">
        <f t="shared" si="37"/>
        <v>506.97629999999998</v>
      </c>
      <c r="O243" s="29">
        <f t="shared" si="38"/>
        <v>5</v>
      </c>
      <c r="P243" s="31">
        <f t="shared" ca="1" si="39"/>
        <v>0</v>
      </c>
      <c r="Q243" s="32">
        <f t="shared" si="40"/>
        <v>507.13659459999997</v>
      </c>
      <c r="R243" s="29">
        <v>146</v>
      </c>
      <c r="S243" s="29">
        <v>130</v>
      </c>
      <c r="T243" s="29">
        <v>117</v>
      </c>
      <c r="U243" s="29">
        <v>114</v>
      </c>
      <c r="V243" s="29">
        <v>106</v>
      </c>
      <c r="W243" s="29"/>
    </row>
    <row r="244" spans="1:23" s="26" customFormat="1" ht="15">
      <c r="A244" s="43">
        <v>29</v>
      </c>
      <c r="B244" s="43">
        <v>28</v>
      </c>
      <c r="C244" s="43" t="s">
        <v>396</v>
      </c>
      <c r="D244" s="28" t="s">
        <v>28</v>
      </c>
      <c r="E244" s="29">
        <v>102</v>
      </c>
      <c r="F244" s="29">
        <v>115</v>
      </c>
      <c r="G244" s="29">
        <v>142</v>
      </c>
      <c r="H244" s="29">
        <v>117</v>
      </c>
      <c r="I244" s="29">
        <v>121</v>
      </c>
      <c r="J244" s="29"/>
      <c r="K244" s="31">
        <f t="shared" si="36"/>
        <v>495</v>
      </c>
      <c r="L244" s="29" t="s">
        <v>1020</v>
      </c>
      <c r="M244" s="29"/>
      <c r="N244" s="31">
        <f t="shared" si="37"/>
        <v>494.97620000000001</v>
      </c>
      <c r="O244" s="29">
        <f t="shared" si="38"/>
        <v>5</v>
      </c>
      <c r="P244" s="31">
        <f t="shared" ca="1" si="39"/>
        <v>0</v>
      </c>
      <c r="Q244" s="32">
        <f t="shared" si="40"/>
        <v>495.13159519999999</v>
      </c>
      <c r="R244" s="29">
        <v>142</v>
      </c>
      <c r="S244" s="29">
        <v>121</v>
      </c>
      <c r="T244" s="29">
        <v>117</v>
      </c>
      <c r="U244" s="29">
        <v>115</v>
      </c>
      <c r="V244" s="29">
        <v>102</v>
      </c>
      <c r="W244" s="29"/>
    </row>
    <row r="245" spans="1:23" s="26" customFormat="1" ht="15">
      <c r="A245" s="43">
        <v>30</v>
      </c>
      <c r="B245" s="43">
        <v>29</v>
      </c>
      <c r="C245" s="43" t="s">
        <v>130</v>
      </c>
      <c r="D245" s="28" t="s">
        <v>64</v>
      </c>
      <c r="E245" s="29"/>
      <c r="F245" s="29"/>
      <c r="G245" s="29"/>
      <c r="H245" s="29">
        <v>231</v>
      </c>
      <c r="I245" s="29">
        <v>251</v>
      </c>
      <c r="J245" s="29"/>
      <c r="K245" s="31">
        <f t="shared" si="36"/>
        <v>482</v>
      </c>
      <c r="L245" s="31" t="s">
        <v>1020</v>
      </c>
      <c r="M245" s="31"/>
      <c r="N245" s="31">
        <f t="shared" si="37"/>
        <v>481.97609999999997</v>
      </c>
      <c r="O245" s="31">
        <f t="shared" si="38"/>
        <v>2</v>
      </c>
      <c r="P245" s="31">
        <f t="shared" ca="1" si="39"/>
        <v>0</v>
      </c>
      <c r="Q245" s="32">
        <f t="shared" si="40"/>
        <v>482.25019999999995</v>
      </c>
      <c r="R245" s="29">
        <v>251</v>
      </c>
      <c r="S245" s="29">
        <v>231</v>
      </c>
      <c r="T245" s="29"/>
      <c r="U245" s="29"/>
      <c r="V245" s="29"/>
      <c r="W245" s="29"/>
    </row>
    <row r="246" spans="1:23" s="26" customFormat="1" ht="15">
      <c r="A246" s="43">
        <v>31</v>
      </c>
      <c r="B246" s="43">
        <v>30</v>
      </c>
      <c r="C246" s="43" t="s">
        <v>144</v>
      </c>
      <c r="D246" s="28" t="s">
        <v>28</v>
      </c>
      <c r="E246" s="29"/>
      <c r="F246" s="29"/>
      <c r="G246" s="29"/>
      <c r="H246" s="29">
        <v>227</v>
      </c>
      <c r="I246" s="29">
        <v>248</v>
      </c>
      <c r="J246" s="29"/>
      <c r="K246" s="31">
        <f t="shared" si="36"/>
        <v>475</v>
      </c>
      <c r="L246" s="31" t="s">
        <v>1020</v>
      </c>
      <c r="M246" s="31"/>
      <c r="N246" s="31">
        <f t="shared" si="37"/>
        <v>474.976</v>
      </c>
      <c r="O246" s="31">
        <f t="shared" si="38"/>
        <v>2</v>
      </c>
      <c r="P246" s="31">
        <f t="shared" ca="1" si="39"/>
        <v>0</v>
      </c>
      <c r="Q246" s="32">
        <f t="shared" si="40"/>
        <v>475.24669999999998</v>
      </c>
      <c r="R246" s="29">
        <v>248</v>
      </c>
      <c r="S246" s="29">
        <v>227</v>
      </c>
      <c r="T246" s="29"/>
      <c r="U246" s="29"/>
      <c r="V246" s="29"/>
      <c r="W246" s="29"/>
    </row>
    <row r="247" spans="1:23" s="26" customFormat="1" ht="15">
      <c r="A247" s="43">
        <v>32</v>
      </c>
      <c r="B247" s="43">
        <v>31</v>
      </c>
      <c r="C247" s="43" t="s">
        <v>381</v>
      </c>
      <c r="D247" s="28" t="s">
        <v>49</v>
      </c>
      <c r="E247" s="29">
        <v>93</v>
      </c>
      <c r="F247" s="29">
        <v>109</v>
      </c>
      <c r="G247" s="29">
        <v>132</v>
      </c>
      <c r="H247" s="29">
        <v>98</v>
      </c>
      <c r="I247" s="29">
        <v>127</v>
      </c>
      <c r="J247" s="29"/>
      <c r="K247" s="31">
        <f t="shared" si="36"/>
        <v>466</v>
      </c>
      <c r="L247" s="29" t="s">
        <v>1020</v>
      </c>
      <c r="M247" s="29"/>
      <c r="N247" s="31">
        <f t="shared" si="37"/>
        <v>465.97590000000002</v>
      </c>
      <c r="O247" s="29">
        <f t="shared" si="38"/>
        <v>5</v>
      </c>
      <c r="P247" s="31">
        <f t="shared" ca="1" si="39"/>
        <v>0</v>
      </c>
      <c r="Q247" s="32">
        <f t="shared" si="40"/>
        <v>466.12179729999997</v>
      </c>
      <c r="R247" s="29">
        <v>132</v>
      </c>
      <c r="S247" s="29">
        <v>127</v>
      </c>
      <c r="T247" s="29">
        <v>109</v>
      </c>
      <c r="U247" s="29">
        <v>98</v>
      </c>
      <c r="V247" s="29">
        <v>93</v>
      </c>
      <c r="W247" s="29"/>
    </row>
    <row r="248" spans="1:23" s="26" customFormat="1" ht="15">
      <c r="A248" s="43">
        <v>33</v>
      </c>
      <c r="B248" s="43">
        <v>32</v>
      </c>
      <c r="C248" s="43" t="s">
        <v>572</v>
      </c>
      <c r="D248" s="28" t="s">
        <v>37</v>
      </c>
      <c r="E248" s="29"/>
      <c r="F248" s="29">
        <v>227</v>
      </c>
      <c r="G248" s="29">
        <v>236</v>
      </c>
      <c r="H248" s="29"/>
      <c r="I248" s="29"/>
      <c r="J248" s="29"/>
      <c r="K248" s="31">
        <f t="shared" ref="K248:K279" si="41"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463</v>
      </c>
      <c r="L248" s="29" t="s">
        <v>1020</v>
      </c>
      <c r="M248" s="29"/>
      <c r="N248" s="31">
        <f t="shared" ref="N248:N279" si="42">K248-(ROW(K248)-ROW(K$6))/10000</f>
        <v>462.97579999999999</v>
      </c>
      <c r="O248" s="29">
        <f t="shared" ref="O248:O279" si="43">COUNT(E248:J248)</f>
        <v>2</v>
      </c>
      <c r="P248" s="31">
        <f t="shared" ref="P248:P279" ca="1" si="44">IF(AND(O248=1,OFFSET(D248,0,P$3)&gt;0),"Y",0)</f>
        <v>0</v>
      </c>
      <c r="Q248" s="32">
        <f t="shared" ref="Q248:Q279" si="45">N248+R248/1000+S248/10000+T248/100000+U248/1000000+V248/10000000+W248/100000000</f>
        <v>463.23449999999997</v>
      </c>
      <c r="R248" s="29">
        <v>236</v>
      </c>
      <c r="S248" s="29">
        <v>227</v>
      </c>
      <c r="T248" s="29"/>
      <c r="U248" s="29"/>
      <c r="V248" s="29"/>
      <c r="W248" s="29"/>
    </row>
    <row r="249" spans="1:23" s="26" customFormat="1" ht="15">
      <c r="A249" s="43">
        <v>34</v>
      </c>
      <c r="B249" s="43">
        <v>33</v>
      </c>
      <c r="C249" s="43" t="s">
        <v>275</v>
      </c>
      <c r="D249" s="28" t="s">
        <v>49</v>
      </c>
      <c r="E249" s="29"/>
      <c r="F249" s="29"/>
      <c r="G249" s="29">
        <v>161</v>
      </c>
      <c r="H249" s="29">
        <v>128</v>
      </c>
      <c r="I249" s="29">
        <v>174</v>
      </c>
      <c r="J249" s="29"/>
      <c r="K249" s="31">
        <f t="shared" si="41"/>
        <v>463</v>
      </c>
      <c r="L249" s="31" t="s">
        <v>1020</v>
      </c>
      <c r="M249" s="31"/>
      <c r="N249" s="31">
        <f t="shared" si="42"/>
        <v>462.97570000000002</v>
      </c>
      <c r="O249" s="31">
        <f t="shared" si="43"/>
        <v>3</v>
      </c>
      <c r="P249" s="31">
        <f t="shared" ca="1" si="44"/>
        <v>0</v>
      </c>
      <c r="Q249" s="32">
        <f t="shared" si="45"/>
        <v>463.16708</v>
      </c>
      <c r="R249" s="29">
        <v>174</v>
      </c>
      <c r="S249" s="29">
        <v>161</v>
      </c>
      <c r="T249" s="29">
        <v>128</v>
      </c>
      <c r="U249" s="29"/>
      <c r="V249" s="29"/>
      <c r="W249" s="29"/>
    </row>
    <row r="250" spans="1:23" s="26" customFormat="1" ht="15">
      <c r="A250" s="43">
        <v>35</v>
      </c>
      <c r="B250" s="43">
        <v>34</v>
      </c>
      <c r="C250" s="43" t="s">
        <v>573</v>
      </c>
      <c r="D250" s="28" t="s">
        <v>52</v>
      </c>
      <c r="E250" s="29">
        <v>225</v>
      </c>
      <c r="F250" s="29"/>
      <c r="G250" s="29">
        <v>233</v>
      </c>
      <c r="H250" s="29"/>
      <c r="I250" s="29"/>
      <c r="J250" s="29"/>
      <c r="K250" s="31">
        <f t="shared" si="41"/>
        <v>458</v>
      </c>
      <c r="L250" s="29" t="s">
        <v>1020</v>
      </c>
      <c r="M250" s="29"/>
      <c r="N250" s="31">
        <f t="shared" si="42"/>
        <v>457.97559999999999</v>
      </c>
      <c r="O250" s="29">
        <f t="shared" si="43"/>
        <v>2</v>
      </c>
      <c r="P250" s="31">
        <f t="shared" ca="1" si="44"/>
        <v>0</v>
      </c>
      <c r="Q250" s="32">
        <f t="shared" si="45"/>
        <v>458.23109999999997</v>
      </c>
      <c r="R250" s="29">
        <v>233</v>
      </c>
      <c r="S250" s="29">
        <v>225</v>
      </c>
      <c r="T250" s="29"/>
      <c r="U250" s="29"/>
      <c r="V250" s="29"/>
      <c r="W250" s="29"/>
    </row>
    <row r="251" spans="1:23" s="26" customFormat="1" ht="15">
      <c r="A251" s="43">
        <v>36</v>
      </c>
      <c r="B251" s="43" t="s">
        <v>70</v>
      </c>
      <c r="C251" s="43" t="s">
        <v>406</v>
      </c>
      <c r="D251" s="28" t="s">
        <v>31</v>
      </c>
      <c r="E251" s="29">
        <v>86</v>
      </c>
      <c r="F251" s="29">
        <v>105</v>
      </c>
      <c r="G251" s="29">
        <v>128</v>
      </c>
      <c r="H251" s="29">
        <v>90</v>
      </c>
      <c r="I251" s="29">
        <v>117</v>
      </c>
      <c r="J251" s="29"/>
      <c r="K251" s="31">
        <f t="shared" si="41"/>
        <v>440</v>
      </c>
      <c r="L251" s="29" t="s">
        <v>1021</v>
      </c>
      <c r="M251" s="29"/>
      <c r="N251" s="31">
        <f t="shared" si="42"/>
        <v>439.97550000000001</v>
      </c>
      <c r="O251" s="29">
        <f t="shared" si="43"/>
        <v>5</v>
      </c>
      <c r="P251" s="31">
        <f t="shared" ca="1" si="44"/>
        <v>0</v>
      </c>
      <c r="Q251" s="32">
        <f t="shared" si="45"/>
        <v>440.11634860000004</v>
      </c>
      <c r="R251" s="29">
        <v>128</v>
      </c>
      <c r="S251" s="29">
        <v>117</v>
      </c>
      <c r="T251" s="29">
        <v>105</v>
      </c>
      <c r="U251" s="29">
        <v>90</v>
      </c>
      <c r="V251" s="29">
        <v>86</v>
      </c>
      <c r="W251" s="29"/>
    </row>
    <row r="252" spans="1:23" s="26" customFormat="1" ht="15">
      <c r="A252" s="43">
        <v>37</v>
      </c>
      <c r="B252" s="43">
        <v>35</v>
      </c>
      <c r="C252" s="43" t="s">
        <v>574</v>
      </c>
      <c r="D252" s="28" t="s">
        <v>190</v>
      </c>
      <c r="E252" s="29">
        <v>212</v>
      </c>
      <c r="F252" s="29"/>
      <c r="G252" s="29">
        <v>219</v>
      </c>
      <c r="H252" s="29"/>
      <c r="I252" s="29"/>
      <c r="J252" s="29"/>
      <c r="K252" s="31">
        <f t="shared" si="41"/>
        <v>431</v>
      </c>
      <c r="L252" s="29" t="s">
        <v>1020</v>
      </c>
      <c r="M252" s="29"/>
      <c r="N252" s="31">
        <f t="shared" si="42"/>
        <v>430.97539999999998</v>
      </c>
      <c r="O252" s="29">
        <f t="shared" si="43"/>
        <v>2</v>
      </c>
      <c r="P252" s="31">
        <f t="shared" ca="1" si="44"/>
        <v>0</v>
      </c>
      <c r="Q252" s="32">
        <f t="shared" si="45"/>
        <v>431.21559999999999</v>
      </c>
      <c r="R252" s="29">
        <v>219</v>
      </c>
      <c r="S252" s="29">
        <v>212</v>
      </c>
      <c r="T252" s="29"/>
      <c r="U252" s="29"/>
      <c r="V252" s="29"/>
      <c r="W252" s="29"/>
    </row>
    <row r="253" spans="1:23" s="26" customFormat="1" ht="15">
      <c r="A253" s="43">
        <v>38</v>
      </c>
      <c r="B253" s="43">
        <v>36</v>
      </c>
      <c r="C253" s="43" t="s">
        <v>575</v>
      </c>
      <c r="D253" s="28" t="s">
        <v>87</v>
      </c>
      <c r="E253" s="29"/>
      <c r="F253" s="29">
        <v>149</v>
      </c>
      <c r="G253" s="29">
        <v>174</v>
      </c>
      <c r="H253" s="29">
        <v>101</v>
      </c>
      <c r="I253" s="29"/>
      <c r="J253" s="29"/>
      <c r="K253" s="31">
        <f t="shared" si="41"/>
        <v>424</v>
      </c>
      <c r="L253" s="29" t="s">
        <v>1020</v>
      </c>
      <c r="M253" s="29"/>
      <c r="N253" s="31">
        <f t="shared" si="42"/>
        <v>423.9753</v>
      </c>
      <c r="O253" s="29">
        <f t="shared" si="43"/>
        <v>3</v>
      </c>
      <c r="P253" s="31">
        <f t="shared" ca="1" si="44"/>
        <v>0</v>
      </c>
      <c r="Q253" s="32">
        <f t="shared" si="45"/>
        <v>424.16521</v>
      </c>
      <c r="R253" s="29">
        <v>174</v>
      </c>
      <c r="S253" s="29">
        <v>149</v>
      </c>
      <c r="T253" s="29">
        <v>101</v>
      </c>
      <c r="U253" s="29"/>
      <c r="V253" s="29"/>
      <c r="W253" s="29"/>
    </row>
    <row r="254" spans="1:23" s="26" customFormat="1" ht="15">
      <c r="A254" s="43">
        <v>39</v>
      </c>
      <c r="B254" s="43">
        <v>37</v>
      </c>
      <c r="C254" s="43" t="s">
        <v>576</v>
      </c>
      <c r="D254" s="28" t="s">
        <v>56</v>
      </c>
      <c r="E254" s="29">
        <v>181</v>
      </c>
      <c r="F254" s="29">
        <v>100</v>
      </c>
      <c r="G254" s="29"/>
      <c r="H254" s="29">
        <v>139</v>
      </c>
      <c r="I254" s="29"/>
      <c r="J254" s="29"/>
      <c r="K254" s="31">
        <f t="shared" si="41"/>
        <v>420</v>
      </c>
      <c r="L254" s="29" t="s">
        <v>1020</v>
      </c>
      <c r="M254" s="29"/>
      <c r="N254" s="31">
        <f t="shared" si="42"/>
        <v>419.97519999999997</v>
      </c>
      <c r="O254" s="29">
        <f t="shared" si="43"/>
        <v>3</v>
      </c>
      <c r="P254" s="31">
        <f t="shared" ca="1" si="44"/>
        <v>0</v>
      </c>
      <c r="Q254" s="32">
        <f t="shared" si="45"/>
        <v>420.17109999999991</v>
      </c>
      <c r="R254" s="29">
        <v>181</v>
      </c>
      <c r="S254" s="29">
        <v>139</v>
      </c>
      <c r="T254" s="29">
        <v>100</v>
      </c>
      <c r="U254" s="29"/>
      <c r="V254" s="29"/>
      <c r="W254" s="29"/>
    </row>
    <row r="255" spans="1:23" s="26" customFormat="1" ht="15">
      <c r="A255" s="43">
        <v>40</v>
      </c>
      <c r="B255" s="43">
        <v>38</v>
      </c>
      <c r="C255" s="43" t="s">
        <v>577</v>
      </c>
      <c r="D255" s="28" t="s">
        <v>87</v>
      </c>
      <c r="E255" s="29"/>
      <c r="F255" s="29">
        <v>193</v>
      </c>
      <c r="G255" s="29">
        <v>206</v>
      </c>
      <c r="H255" s="29"/>
      <c r="I255" s="29"/>
      <c r="J255" s="29"/>
      <c r="K255" s="31">
        <f t="shared" si="41"/>
        <v>399</v>
      </c>
      <c r="L255" s="29" t="s">
        <v>1020</v>
      </c>
      <c r="M255" s="29"/>
      <c r="N255" s="31">
        <f t="shared" si="42"/>
        <v>398.9751</v>
      </c>
      <c r="O255" s="29">
        <f t="shared" si="43"/>
        <v>2</v>
      </c>
      <c r="P255" s="31">
        <f t="shared" ca="1" si="44"/>
        <v>0</v>
      </c>
      <c r="Q255" s="32">
        <f t="shared" si="45"/>
        <v>399.2004</v>
      </c>
      <c r="R255" s="29">
        <v>206</v>
      </c>
      <c r="S255" s="29">
        <v>193</v>
      </c>
      <c r="T255" s="29"/>
      <c r="U255" s="29"/>
      <c r="V255" s="29"/>
      <c r="W255" s="29"/>
    </row>
    <row r="256" spans="1:23" s="26" customFormat="1" ht="15">
      <c r="A256" s="43">
        <v>41</v>
      </c>
      <c r="B256" s="43" t="s">
        <v>70</v>
      </c>
      <c r="C256" s="43" t="s">
        <v>578</v>
      </c>
      <c r="D256" s="28" t="s">
        <v>31</v>
      </c>
      <c r="E256" s="29">
        <v>125</v>
      </c>
      <c r="F256" s="29">
        <v>108</v>
      </c>
      <c r="G256" s="29">
        <v>148</v>
      </c>
      <c r="H256" s="29"/>
      <c r="I256" s="29"/>
      <c r="J256" s="29"/>
      <c r="K256" s="31">
        <f t="shared" si="41"/>
        <v>381</v>
      </c>
      <c r="L256" s="29" t="s">
        <v>1021</v>
      </c>
      <c r="M256" s="29"/>
      <c r="N256" s="31">
        <f t="shared" si="42"/>
        <v>380.97500000000002</v>
      </c>
      <c r="O256" s="29">
        <f t="shared" si="43"/>
        <v>3</v>
      </c>
      <c r="P256" s="31">
        <f t="shared" ca="1" si="44"/>
        <v>0</v>
      </c>
      <c r="Q256" s="32">
        <f t="shared" si="45"/>
        <v>381.13658000000004</v>
      </c>
      <c r="R256" s="29">
        <v>148</v>
      </c>
      <c r="S256" s="29">
        <v>125</v>
      </c>
      <c r="T256" s="29">
        <v>108</v>
      </c>
      <c r="U256" s="29"/>
      <c r="V256" s="29"/>
      <c r="W256" s="29"/>
    </row>
    <row r="257" spans="1:23" s="26" customFormat="1" ht="15">
      <c r="A257" s="43">
        <v>42</v>
      </c>
      <c r="B257" s="43">
        <v>39</v>
      </c>
      <c r="C257" s="43" t="s">
        <v>579</v>
      </c>
      <c r="D257" s="28" t="s">
        <v>28</v>
      </c>
      <c r="E257" s="29"/>
      <c r="F257" s="29">
        <v>168</v>
      </c>
      <c r="G257" s="29">
        <v>202</v>
      </c>
      <c r="H257" s="29"/>
      <c r="I257" s="29"/>
      <c r="J257" s="29"/>
      <c r="K257" s="31">
        <f t="shared" si="41"/>
        <v>370</v>
      </c>
      <c r="L257" s="29" t="s">
        <v>1020</v>
      </c>
      <c r="M257" s="29"/>
      <c r="N257" s="31">
        <f t="shared" si="42"/>
        <v>369.97489999999999</v>
      </c>
      <c r="O257" s="29">
        <f t="shared" si="43"/>
        <v>2</v>
      </c>
      <c r="P257" s="31">
        <f t="shared" ca="1" si="44"/>
        <v>0</v>
      </c>
      <c r="Q257" s="32">
        <f t="shared" si="45"/>
        <v>370.19369999999998</v>
      </c>
      <c r="R257" s="29">
        <v>202</v>
      </c>
      <c r="S257" s="29">
        <v>168</v>
      </c>
      <c r="T257" s="29"/>
      <c r="U257" s="29"/>
      <c r="V257" s="29"/>
      <c r="W257" s="29"/>
    </row>
    <row r="258" spans="1:23" s="26" customFormat="1" ht="15">
      <c r="A258" s="43">
        <v>43</v>
      </c>
      <c r="B258" s="43">
        <v>40</v>
      </c>
      <c r="C258" s="43" t="s">
        <v>580</v>
      </c>
      <c r="D258" s="28" t="s">
        <v>19</v>
      </c>
      <c r="E258" s="29"/>
      <c r="F258" s="29"/>
      <c r="G258" s="29">
        <v>196</v>
      </c>
      <c r="H258" s="29">
        <v>167</v>
      </c>
      <c r="I258" s="29"/>
      <c r="J258" s="29"/>
      <c r="K258" s="31">
        <f t="shared" si="41"/>
        <v>363</v>
      </c>
      <c r="L258" s="31" t="s">
        <v>1020</v>
      </c>
      <c r="M258" s="31"/>
      <c r="N258" s="31">
        <f t="shared" si="42"/>
        <v>362.97480000000002</v>
      </c>
      <c r="O258" s="31">
        <f t="shared" si="43"/>
        <v>2</v>
      </c>
      <c r="P258" s="31">
        <f t="shared" ca="1" si="44"/>
        <v>0</v>
      </c>
      <c r="Q258" s="32">
        <f t="shared" si="45"/>
        <v>363.18750000000006</v>
      </c>
      <c r="R258" s="29">
        <v>196</v>
      </c>
      <c r="S258" s="29">
        <v>167</v>
      </c>
      <c r="T258" s="29"/>
      <c r="U258" s="29"/>
      <c r="V258" s="29"/>
      <c r="W258" s="29"/>
    </row>
    <row r="259" spans="1:23" s="26" customFormat="1" ht="15">
      <c r="A259" s="43">
        <v>44</v>
      </c>
      <c r="B259" s="43">
        <v>41</v>
      </c>
      <c r="C259" s="43" t="s">
        <v>270</v>
      </c>
      <c r="D259" s="28" t="s">
        <v>28</v>
      </c>
      <c r="E259" s="29"/>
      <c r="F259" s="29"/>
      <c r="G259" s="29"/>
      <c r="H259" s="29">
        <v>157</v>
      </c>
      <c r="I259" s="29">
        <v>178</v>
      </c>
      <c r="J259" s="29"/>
      <c r="K259" s="31">
        <f t="shared" si="41"/>
        <v>335</v>
      </c>
      <c r="L259" s="31" t="s">
        <v>1020</v>
      </c>
      <c r="M259" s="31"/>
      <c r="N259" s="31">
        <f t="shared" si="42"/>
        <v>334.97469999999998</v>
      </c>
      <c r="O259" s="31">
        <f t="shared" si="43"/>
        <v>2</v>
      </c>
      <c r="P259" s="31">
        <f t="shared" ca="1" si="44"/>
        <v>0</v>
      </c>
      <c r="Q259" s="32">
        <f t="shared" si="45"/>
        <v>335.16839999999996</v>
      </c>
      <c r="R259" s="29">
        <v>178</v>
      </c>
      <c r="S259" s="29">
        <v>157</v>
      </c>
      <c r="T259" s="29"/>
      <c r="U259" s="29"/>
      <c r="V259" s="29"/>
      <c r="W259" s="29"/>
    </row>
    <row r="260" spans="1:23" s="26" customFormat="1" ht="15">
      <c r="A260" s="43">
        <v>45</v>
      </c>
      <c r="B260" s="43">
        <v>42</v>
      </c>
      <c r="C260" s="43" t="s">
        <v>581</v>
      </c>
      <c r="D260" s="28" t="s">
        <v>87</v>
      </c>
      <c r="E260" s="29"/>
      <c r="F260" s="29">
        <v>129</v>
      </c>
      <c r="G260" s="29">
        <v>171</v>
      </c>
      <c r="H260" s="29"/>
      <c r="I260" s="29"/>
      <c r="J260" s="29"/>
      <c r="K260" s="31">
        <f t="shared" si="41"/>
        <v>300</v>
      </c>
      <c r="L260" s="29" t="s">
        <v>1020</v>
      </c>
      <c r="M260" s="29"/>
      <c r="N260" s="31">
        <f t="shared" si="42"/>
        <v>299.97460000000001</v>
      </c>
      <c r="O260" s="29">
        <f t="shared" si="43"/>
        <v>2</v>
      </c>
      <c r="P260" s="31">
        <f t="shared" ca="1" si="44"/>
        <v>0</v>
      </c>
      <c r="Q260" s="32">
        <f t="shared" si="45"/>
        <v>300.1585</v>
      </c>
      <c r="R260" s="29">
        <v>171</v>
      </c>
      <c r="S260" s="29">
        <v>129</v>
      </c>
      <c r="T260" s="29"/>
      <c r="U260" s="29"/>
      <c r="V260" s="29"/>
      <c r="W260" s="29"/>
    </row>
    <row r="261" spans="1:23" s="26" customFormat="1" ht="15">
      <c r="A261" s="43">
        <v>46</v>
      </c>
      <c r="B261" s="43">
        <v>43</v>
      </c>
      <c r="C261" s="43" t="s">
        <v>582</v>
      </c>
      <c r="D261" s="28" t="s">
        <v>28</v>
      </c>
      <c r="E261" s="29">
        <v>282</v>
      </c>
      <c r="F261" s="29"/>
      <c r="G261" s="29"/>
      <c r="H261" s="29"/>
      <c r="I261" s="29"/>
      <c r="J261" s="29"/>
      <c r="K261" s="31">
        <f t="shared" si="41"/>
        <v>282</v>
      </c>
      <c r="L261" s="29" t="s">
        <v>1020</v>
      </c>
      <c r="M261" s="29"/>
      <c r="N261" s="31">
        <f t="shared" si="42"/>
        <v>281.97449999999998</v>
      </c>
      <c r="O261" s="29">
        <f t="shared" si="43"/>
        <v>1</v>
      </c>
      <c r="P261" s="31">
        <f t="shared" ca="1" si="44"/>
        <v>0</v>
      </c>
      <c r="Q261" s="32">
        <f t="shared" si="45"/>
        <v>282.25649999999996</v>
      </c>
      <c r="R261" s="29">
        <v>282</v>
      </c>
      <c r="S261" s="29"/>
      <c r="T261" s="29"/>
      <c r="U261" s="29"/>
      <c r="V261" s="29"/>
      <c r="W261" s="29"/>
    </row>
    <row r="262" spans="1:23" s="26" customFormat="1" ht="15">
      <c r="A262" s="43">
        <v>47</v>
      </c>
      <c r="B262" s="43">
        <v>44</v>
      </c>
      <c r="C262" s="43" t="s">
        <v>583</v>
      </c>
      <c r="D262" s="28" t="s">
        <v>49</v>
      </c>
      <c r="E262" s="29">
        <v>84</v>
      </c>
      <c r="F262" s="29">
        <v>103</v>
      </c>
      <c r="G262" s="29"/>
      <c r="H262" s="29">
        <v>94</v>
      </c>
      <c r="I262" s="29"/>
      <c r="J262" s="29"/>
      <c r="K262" s="31">
        <f t="shared" si="41"/>
        <v>281</v>
      </c>
      <c r="L262" s="29" t="s">
        <v>1020</v>
      </c>
      <c r="M262" s="29"/>
      <c r="N262" s="31">
        <f t="shared" si="42"/>
        <v>280.9744</v>
      </c>
      <c r="O262" s="29">
        <f t="shared" si="43"/>
        <v>3</v>
      </c>
      <c r="P262" s="31">
        <f t="shared" ca="1" si="44"/>
        <v>0</v>
      </c>
      <c r="Q262" s="32">
        <f t="shared" si="45"/>
        <v>281.08764000000002</v>
      </c>
      <c r="R262" s="29">
        <v>103</v>
      </c>
      <c r="S262" s="29">
        <v>94</v>
      </c>
      <c r="T262" s="29">
        <v>84</v>
      </c>
      <c r="U262" s="29"/>
      <c r="V262" s="29"/>
      <c r="W262" s="29"/>
    </row>
    <row r="263" spans="1:23" s="26" customFormat="1" ht="15">
      <c r="A263" s="43">
        <v>48</v>
      </c>
      <c r="B263" s="43">
        <v>45</v>
      </c>
      <c r="C263" s="43" t="s">
        <v>584</v>
      </c>
      <c r="D263" s="28" t="s">
        <v>77</v>
      </c>
      <c r="E263" s="29">
        <v>134</v>
      </c>
      <c r="F263" s="29"/>
      <c r="G263" s="29"/>
      <c r="H263" s="29">
        <v>144</v>
      </c>
      <c r="I263" s="29"/>
      <c r="J263" s="29"/>
      <c r="K263" s="31">
        <f t="shared" si="41"/>
        <v>278</v>
      </c>
      <c r="L263" s="29" t="s">
        <v>1020</v>
      </c>
      <c r="M263" s="29"/>
      <c r="N263" s="31">
        <f t="shared" si="42"/>
        <v>277.97430000000003</v>
      </c>
      <c r="O263" s="29">
        <f t="shared" si="43"/>
        <v>2</v>
      </c>
      <c r="P263" s="31">
        <f t="shared" ca="1" si="44"/>
        <v>0</v>
      </c>
      <c r="Q263" s="32">
        <f t="shared" si="45"/>
        <v>278.13170000000002</v>
      </c>
      <c r="R263" s="29">
        <v>144</v>
      </c>
      <c r="S263" s="29">
        <v>134</v>
      </c>
      <c r="T263" s="29"/>
      <c r="U263" s="29"/>
      <c r="V263" s="29"/>
      <c r="W263" s="29"/>
    </row>
    <row r="264" spans="1:23" s="26" customFormat="1" ht="15">
      <c r="A264" s="43">
        <v>49</v>
      </c>
      <c r="B264" s="43">
        <v>46</v>
      </c>
      <c r="C264" s="43" t="s">
        <v>585</v>
      </c>
      <c r="D264" s="28" t="s">
        <v>185</v>
      </c>
      <c r="E264" s="29">
        <v>276</v>
      </c>
      <c r="F264" s="29"/>
      <c r="G264" s="29"/>
      <c r="H264" s="29"/>
      <c r="I264" s="29"/>
      <c r="J264" s="29"/>
      <c r="K264" s="31">
        <f t="shared" si="41"/>
        <v>276</v>
      </c>
      <c r="L264" s="29" t="s">
        <v>1020</v>
      </c>
      <c r="M264" s="29"/>
      <c r="N264" s="31">
        <f t="shared" si="42"/>
        <v>275.9742</v>
      </c>
      <c r="O264" s="29">
        <f t="shared" si="43"/>
        <v>1</v>
      </c>
      <c r="P264" s="31">
        <f t="shared" ca="1" si="44"/>
        <v>0</v>
      </c>
      <c r="Q264" s="32">
        <f t="shared" si="45"/>
        <v>276.25020000000001</v>
      </c>
      <c r="R264" s="29">
        <v>276</v>
      </c>
      <c r="S264" s="29"/>
      <c r="T264" s="29"/>
      <c r="U264" s="29"/>
      <c r="V264" s="29"/>
      <c r="W264" s="29"/>
    </row>
    <row r="265" spans="1:23" s="26" customFormat="1" ht="15">
      <c r="A265" s="43">
        <v>50</v>
      </c>
      <c r="B265" s="43">
        <v>47</v>
      </c>
      <c r="C265" s="43" t="s">
        <v>586</v>
      </c>
      <c r="D265" s="28" t="s">
        <v>56</v>
      </c>
      <c r="E265" s="29"/>
      <c r="F265" s="29"/>
      <c r="G265" s="29">
        <v>276</v>
      </c>
      <c r="H265" s="29"/>
      <c r="I265" s="29"/>
      <c r="J265" s="29"/>
      <c r="K265" s="31">
        <f t="shared" si="41"/>
        <v>276</v>
      </c>
      <c r="L265" s="31" t="s">
        <v>1020</v>
      </c>
      <c r="M265" s="31"/>
      <c r="N265" s="31">
        <f t="shared" si="42"/>
        <v>275.97410000000002</v>
      </c>
      <c r="O265" s="31">
        <f t="shared" si="43"/>
        <v>1</v>
      </c>
      <c r="P265" s="31">
        <f t="shared" ca="1" si="44"/>
        <v>0</v>
      </c>
      <c r="Q265" s="32">
        <f t="shared" si="45"/>
        <v>276.25010000000003</v>
      </c>
      <c r="R265" s="29">
        <v>276</v>
      </c>
      <c r="S265" s="29"/>
      <c r="T265" s="29"/>
      <c r="U265" s="29"/>
      <c r="V265" s="29"/>
      <c r="W265" s="29"/>
    </row>
    <row r="266" spans="1:23" s="26" customFormat="1" ht="15">
      <c r="A266" s="43">
        <v>51</v>
      </c>
      <c r="B266" s="43">
        <v>48</v>
      </c>
      <c r="C266" s="43" t="s">
        <v>587</v>
      </c>
      <c r="D266" s="28" t="s">
        <v>19</v>
      </c>
      <c r="E266" s="29">
        <v>272</v>
      </c>
      <c r="F266" s="29"/>
      <c r="G266" s="29"/>
      <c r="H266" s="29"/>
      <c r="I266" s="29"/>
      <c r="J266" s="29"/>
      <c r="K266" s="31">
        <f t="shared" si="41"/>
        <v>272</v>
      </c>
      <c r="L266" s="29" t="s">
        <v>1020</v>
      </c>
      <c r="M266" s="29"/>
      <c r="N266" s="31">
        <f t="shared" si="42"/>
        <v>271.97399999999999</v>
      </c>
      <c r="O266" s="29">
        <f t="shared" si="43"/>
        <v>1</v>
      </c>
      <c r="P266" s="31">
        <f t="shared" ca="1" si="44"/>
        <v>0</v>
      </c>
      <c r="Q266" s="32">
        <f t="shared" si="45"/>
        <v>272.24599999999998</v>
      </c>
      <c r="R266" s="29">
        <v>272</v>
      </c>
      <c r="S266" s="29"/>
      <c r="T266" s="29"/>
      <c r="U266" s="29"/>
      <c r="V266" s="29"/>
      <c r="W266" s="29"/>
    </row>
    <row r="267" spans="1:23" s="26" customFormat="1" ht="15">
      <c r="A267" s="43">
        <v>52</v>
      </c>
      <c r="B267" s="43">
        <v>49</v>
      </c>
      <c r="C267" s="43" t="s">
        <v>588</v>
      </c>
      <c r="D267" s="28" t="s">
        <v>28</v>
      </c>
      <c r="E267" s="29">
        <v>264</v>
      </c>
      <c r="F267" s="29"/>
      <c r="G267" s="29"/>
      <c r="H267" s="29"/>
      <c r="I267" s="29"/>
      <c r="J267" s="29"/>
      <c r="K267" s="31">
        <f t="shared" si="41"/>
        <v>264</v>
      </c>
      <c r="L267" s="29" t="s">
        <v>1020</v>
      </c>
      <c r="M267" s="29"/>
      <c r="N267" s="31">
        <f t="shared" si="42"/>
        <v>263.97390000000001</v>
      </c>
      <c r="O267" s="29">
        <f t="shared" si="43"/>
        <v>1</v>
      </c>
      <c r="P267" s="31">
        <f t="shared" ca="1" si="44"/>
        <v>0</v>
      </c>
      <c r="Q267" s="32">
        <f t="shared" si="45"/>
        <v>264.23790000000002</v>
      </c>
      <c r="R267" s="29">
        <v>264</v>
      </c>
      <c r="S267" s="29"/>
      <c r="T267" s="29"/>
      <c r="U267" s="29"/>
      <c r="V267" s="29"/>
      <c r="W267" s="29"/>
    </row>
    <row r="268" spans="1:23" s="26" customFormat="1" ht="15">
      <c r="A268" s="43">
        <v>53</v>
      </c>
      <c r="B268" s="43">
        <v>50</v>
      </c>
      <c r="C268" s="43" t="s">
        <v>589</v>
      </c>
      <c r="D268" s="28" t="s">
        <v>190</v>
      </c>
      <c r="E268" s="29">
        <v>262</v>
      </c>
      <c r="F268" s="29"/>
      <c r="G268" s="29"/>
      <c r="H268" s="29"/>
      <c r="I268" s="29"/>
      <c r="J268" s="29"/>
      <c r="K268" s="31">
        <f t="shared" si="41"/>
        <v>262</v>
      </c>
      <c r="L268" s="29" t="s">
        <v>1020</v>
      </c>
      <c r="M268" s="29"/>
      <c r="N268" s="31">
        <f t="shared" si="42"/>
        <v>261.97379999999998</v>
      </c>
      <c r="O268" s="29">
        <f t="shared" si="43"/>
        <v>1</v>
      </c>
      <c r="P268" s="31">
        <f t="shared" ca="1" si="44"/>
        <v>0</v>
      </c>
      <c r="Q268" s="32">
        <f t="shared" si="45"/>
        <v>262.23579999999998</v>
      </c>
      <c r="R268" s="29">
        <v>262</v>
      </c>
      <c r="S268" s="29"/>
      <c r="T268" s="29"/>
      <c r="U268" s="29"/>
      <c r="V268" s="29"/>
      <c r="W268" s="29"/>
    </row>
    <row r="269" spans="1:23" s="26" customFormat="1" ht="15">
      <c r="A269" s="43">
        <v>54</v>
      </c>
      <c r="B269" s="43">
        <v>51</v>
      </c>
      <c r="C269" s="43" t="s">
        <v>590</v>
      </c>
      <c r="D269" s="28" t="s">
        <v>195</v>
      </c>
      <c r="E269" s="29"/>
      <c r="F269" s="29">
        <v>253</v>
      </c>
      <c r="G269" s="29"/>
      <c r="H269" s="29"/>
      <c r="I269" s="29"/>
      <c r="J269" s="29"/>
      <c r="K269" s="31">
        <f t="shared" si="41"/>
        <v>253</v>
      </c>
      <c r="L269" s="29" t="s">
        <v>1020</v>
      </c>
      <c r="M269" s="29"/>
      <c r="N269" s="31">
        <f t="shared" si="42"/>
        <v>252.97370000000001</v>
      </c>
      <c r="O269" s="29">
        <f t="shared" si="43"/>
        <v>1</v>
      </c>
      <c r="P269" s="31">
        <f t="shared" ca="1" si="44"/>
        <v>0</v>
      </c>
      <c r="Q269" s="32">
        <f t="shared" si="45"/>
        <v>253.22669999999999</v>
      </c>
      <c r="R269" s="29">
        <v>253</v>
      </c>
      <c r="S269" s="29"/>
      <c r="T269" s="29"/>
      <c r="U269" s="29"/>
      <c r="V269" s="29"/>
      <c r="W269" s="29"/>
    </row>
    <row r="270" spans="1:23" s="26" customFormat="1" ht="15">
      <c r="A270" s="43">
        <v>55</v>
      </c>
      <c r="B270" s="43" t="s">
        <v>70</v>
      </c>
      <c r="C270" s="43" t="s">
        <v>591</v>
      </c>
      <c r="D270" s="28" t="s">
        <v>31</v>
      </c>
      <c r="E270" s="29">
        <v>111</v>
      </c>
      <c r="F270" s="29">
        <v>123</v>
      </c>
      <c r="G270" s="29"/>
      <c r="H270" s="29"/>
      <c r="I270" s="29"/>
      <c r="J270" s="29"/>
      <c r="K270" s="31">
        <f t="shared" si="41"/>
        <v>234</v>
      </c>
      <c r="L270" s="29" t="s">
        <v>1021</v>
      </c>
      <c r="M270" s="29"/>
      <c r="N270" s="31">
        <f t="shared" si="42"/>
        <v>233.9736</v>
      </c>
      <c r="O270" s="29">
        <f t="shared" si="43"/>
        <v>2</v>
      </c>
      <c r="P270" s="31">
        <f t="shared" ca="1" si="44"/>
        <v>0</v>
      </c>
      <c r="Q270" s="32">
        <f t="shared" si="45"/>
        <v>234.10769999999999</v>
      </c>
      <c r="R270" s="29">
        <v>123</v>
      </c>
      <c r="S270" s="29">
        <v>111</v>
      </c>
      <c r="T270" s="29"/>
      <c r="U270" s="29"/>
      <c r="V270" s="29"/>
      <c r="W270" s="29"/>
    </row>
    <row r="271" spans="1:23" s="26" customFormat="1" ht="15">
      <c r="A271" s="43">
        <v>56</v>
      </c>
      <c r="B271" s="43">
        <v>52</v>
      </c>
      <c r="C271" s="43" t="s">
        <v>592</v>
      </c>
      <c r="D271" s="28" t="s">
        <v>185</v>
      </c>
      <c r="E271" s="29"/>
      <c r="F271" s="29">
        <v>207</v>
      </c>
      <c r="G271" s="29"/>
      <c r="H271" s="29"/>
      <c r="I271" s="29"/>
      <c r="J271" s="29"/>
      <c r="K271" s="31">
        <f t="shared" si="41"/>
        <v>207</v>
      </c>
      <c r="L271" s="29" t="s">
        <v>1020</v>
      </c>
      <c r="M271" s="29"/>
      <c r="N271" s="31">
        <f t="shared" si="42"/>
        <v>206.9735</v>
      </c>
      <c r="O271" s="29">
        <f t="shared" si="43"/>
        <v>1</v>
      </c>
      <c r="P271" s="31">
        <f t="shared" ca="1" si="44"/>
        <v>0</v>
      </c>
      <c r="Q271" s="32">
        <f t="shared" si="45"/>
        <v>207.18049999999999</v>
      </c>
      <c r="R271" s="29">
        <v>207</v>
      </c>
      <c r="S271" s="29"/>
      <c r="T271" s="29"/>
      <c r="U271" s="29"/>
      <c r="V271" s="29"/>
      <c r="W271" s="29"/>
    </row>
    <row r="272" spans="1:23" s="26" customFormat="1" ht="15">
      <c r="A272" s="43">
        <v>57</v>
      </c>
      <c r="B272" s="43">
        <v>53</v>
      </c>
      <c r="C272" s="43" t="s">
        <v>593</v>
      </c>
      <c r="D272" s="28" t="s">
        <v>185</v>
      </c>
      <c r="E272" s="29">
        <v>206</v>
      </c>
      <c r="F272" s="29"/>
      <c r="G272" s="29"/>
      <c r="H272" s="29"/>
      <c r="I272" s="29"/>
      <c r="J272" s="29"/>
      <c r="K272" s="31">
        <f t="shared" si="41"/>
        <v>206</v>
      </c>
      <c r="L272" s="29" t="s">
        <v>1020</v>
      </c>
      <c r="M272" s="29"/>
      <c r="N272" s="31">
        <f t="shared" si="42"/>
        <v>205.9734</v>
      </c>
      <c r="O272" s="29">
        <f t="shared" si="43"/>
        <v>1</v>
      </c>
      <c r="P272" s="31">
        <f t="shared" ca="1" si="44"/>
        <v>0</v>
      </c>
      <c r="Q272" s="32">
        <f t="shared" si="45"/>
        <v>206.17939999999999</v>
      </c>
      <c r="R272" s="29">
        <v>206</v>
      </c>
      <c r="S272" s="29"/>
      <c r="T272" s="29"/>
      <c r="U272" s="29"/>
      <c r="V272" s="29"/>
      <c r="W272" s="29"/>
    </row>
    <row r="273" spans="1:29" s="26" customFormat="1" ht="15">
      <c r="A273" s="43">
        <v>58</v>
      </c>
      <c r="B273" s="43">
        <v>54</v>
      </c>
      <c r="C273" s="43" t="s">
        <v>227</v>
      </c>
      <c r="D273" s="28" t="s">
        <v>52</v>
      </c>
      <c r="E273" s="29"/>
      <c r="F273" s="29"/>
      <c r="G273" s="29"/>
      <c r="H273" s="29"/>
      <c r="I273" s="29">
        <v>203</v>
      </c>
      <c r="J273" s="29"/>
      <c r="K273" s="31">
        <f t="shared" si="41"/>
        <v>203</v>
      </c>
      <c r="L273" s="31" t="s">
        <v>1020</v>
      </c>
      <c r="M273" s="31"/>
      <c r="N273" s="31">
        <f t="shared" si="42"/>
        <v>202.97329999999999</v>
      </c>
      <c r="O273" s="31">
        <f t="shared" si="43"/>
        <v>1</v>
      </c>
      <c r="P273" s="31">
        <f t="shared" ca="1" si="44"/>
        <v>0</v>
      </c>
      <c r="Q273" s="32">
        <f t="shared" si="45"/>
        <v>203.1763</v>
      </c>
      <c r="R273" s="29">
        <v>203</v>
      </c>
      <c r="S273" s="29"/>
      <c r="T273" s="29"/>
      <c r="U273" s="29"/>
      <c r="V273" s="29"/>
      <c r="W273" s="29"/>
    </row>
    <row r="274" spans="1:29" s="26" customFormat="1" ht="15">
      <c r="A274" s="43">
        <v>59</v>
      </c>
      <c r="B274" s="43">
        <v>55</v>
      </c>
      <c r="C274" s="43" t="s">
        <v>594</v>
      </c>
      <c r="D274" s="28" t="s">
        <v>195</v>
      </c>
      <c r="E274" s="29"/>
      <c r="F274" s="29">
        <v>201</v>
      </c>
      <c r="G274" s="29"/>
      <c r="H274" s="29"/>
      <c r="I274" s="29"/>
      <c r="J274" s="29"/>
      <c r="K274" s="31">
        <f t="shared" si="41"/>
        <v>201</v>
      </c>
      <c r="L274" s="29" t="s">
        <v>1020</v>
      </c>
      <c r="M274" s="29"/>
      <c r="N274" s="31">
        <f t="shared" si="42"/>
        <v>200.97319999999999</v>
      </c>
      <c r="O274" s="29">
        <f t="shared" si="43"/>
        <v>1</v>
      </c>
      <c r="P274" s="31">
        <f t="shared" ca="1" si="44"/>
        <v>0</v>
      </c>
      <c r="Q274" s="32">
        <f t="shared" si="45"/>
        <v>201.17419999999998</v>
      </c>
      <c r="R274" s="29">
        <v>201</v>
      </c>
      <c r="S274" s="29"/>
      <c r="T274" s="29"/>
      <c r="U274" s="29"/>
      <c r="V274" s="29"/>
      <c r="W274" s="29"/>
    </row>
    <row r="275" spans="1:29" s="26" customFormat="1" ht="15">
      <c r="A275" s="43">
        <v>60</v>
      </c>
      <c r="B275" s="43">
        <v>56</v>
      </c>
      <c r="C275" s="43" t="s">
        <v>595</v>
      </c>
      <c r="D275" s="28" t="s">
        <v>19</v>
      </c>
      <c r="E275" s="29"/>
      <c r="F275" s="29">
        <v>199</v>
      </c>
      <c r="G275" s="29"/>
      <c r="H275" s="29"/>
      <c r="I275" s="29"/>
      <c r="J275" s="29"/>
      <c r="K275" s="31">
        <f t="shared" si="41"/>
        <v>199</v>
      </c>
      <c r="L275" s="29" t="s">
        <v>1020</v>
      </c>
      <c r="M275" s="29"/>
      <c r="N275" s="31">
        <f t="shared" si="42"/>
        <v>198.97309999999999</v>
      </c>
      <c r="O275" s="29">
        <f t="shared" si="43"/>
        <v>1</v>
      </c>
      <c r="P275" s="31">
        <f t="shared" ca="1" si="44"/>
        <v>0</v>
      </c>
      <c r="Q275" s="32">
        <f t="shared" si="45"/>
        <v>199.1721</v>
      </c>
      <c r="R275" s="29">
        <v>199</v>
      </c>
      <c r="S275" s="29"/>
      <c r="T275" s="29"/>
      <c r="U275" s="29"/>
      <c r="V275" s="29"/>
      <c r="W275" s="29"/>
    </row>
    <row r="276" spans="1:29" s="26" customFormat="1" ht="15">
      <c r="A276" s="43">
        <v>61</v>
      </c>
      <c r="B276" s="43">
        <v>57</v>
      </c>
      <c r="C276" s="43" t="s">
        <v>418</v>
      </c>
      <c r="D276" s="28" t="s">
        <v>64</v>
      </c>
      <c r="E276" s="29"/>
      <c r="F276" s="29"/>
      <c r="G276" s="29"/>
      <c r="H276" s="29">
        <v>84</v>
      </c>
      <c r="I276" s="29">
        <v>113</v>
      </c>
      <c r="J276" s="29"/>
      <c r="K276" s="31">
        <f t="shared" si="41"/>
        <v>197</v>
      </c>
      <c r="L276" s="31" t="s">
        <v>1020</v>
      </c>
      <c r="M276" s="31"/>
      <c r="N276" s="31">
        <f t="shared" si="42"/>
        <v>196.97300000000001</v>
      </c>
      <c r="O276" s="31">
        <f t="shared" si="43"/>
        <v>2</v>
      </c>
      <c r="P276" s="31">
        <f t="shared" ca="1" si="44"/>
        <v>0</v>
      </c>
      <c r="Q276" s="32">
        <f t="shared" si="45"/>
        <v>197.09440000000001</v>
      </c>
      <c r="R276" s="29">
        <v>113</v>
      </c>
      <c r="S276" s="29">
        <v>84</v>
      </c>
      <c r="T276" s="29"/>
      <c r="U276" s="29"/>
      <c r="V276" s="29"/>
      <c r="W276" s="29"/>
    </row>
    <row r="277" spans="1:29" s="26" customFormat="1" ht="15">
      <c r="A277" s="43">
        <v>62</v>
      </c>
      <c r="B277" s="43">
        <v>58</v>
      </c>
      <c r="C277" s="43" t="s">
        <v>596</v>
      </c>
      <c r="D277" s="28" t="s">
        <v>87</v>
      </c>
      <c r="E277" s="29">
        <v>164</v>
      </c>
      <c r="F277" s="29"/>
      <c r="G277" s="29"/>
      <c r="H277" s="29"/>
      <c r="I277" s="29"/>
      <c r="J277" s="29"/>
      <c r="K277" s="31">
        <f t="shared" si="41"/>
        <v>164</v>
      </c>
      <c r="L277" s="29" t="s">
        <v>1020</v>
      </c>
      <c r="M277" s="29"/>
      <c r="N277" s="31">
        <f t="shared" si="42"/>
        <v>163.97290000000001</v>
      </c>
      <c r="O277" s="29">
        <f t="shared" si="43"/>
        <v>1</v>
      </c>
      <c r="P277" s="31">
        <f t="shared" ca="1" si="44"/>
        <v>0</v>
      </c>
      <c r="Q277" s="32">
        <f t="shared" si="45"/>
        <v>164.1369</v>
      </c>
      <c r="R277" s="29">
        <v>164</v>
      </c>
      <c r="S277" s="29"/>
      <c r="T277" s="29"/>
      <c r="U277" s="29"/>
      <c r="V277" s="29"/>
      <c r="W277" s="29"/>
    </row>
    <row r="278" spans="1:29" s="26" customFormat="1" ht="15">
      <c r="A278" s="43">
        <v>63</v>
      </c>
      <c r="B278" s="43">
        <v>59</v>
      </c>
      <c r="C278" s="43" t="s">
        <v>301</v>
      </c>
      <c r="D278" s="28" t="s">
        <v>52</v>
      </c>
      <c r="E278" s="29"/>
      <c r="F278" s="29"/>
      <c r="G278" s="29"/>
      <c r="H278" s="29"/>
      <c r="I278" s="29">
        <v>160</v>
      </c>
      <c r="J278" s="29"/>
      <c r="K278" s="31">
        <f t="shared" si="41"/>
        <v>160</v>
      </c>
      <c r="L278" s="31" t="s">
        <v>1020</v>
      </c>
      <c r="M278" s="31"/>
      <c r="N278" s="31">
        <f t="shared" si="42"/>
        <v>159.97280000000001</v>
      </c>
      <c r="O278" s="31">
        <f t="shared" si="43"/>
        <v>1</v>
      </c>
      <c r="P278" s="31">
        <f t="shared" ca="1" si="44"/>
        <v>0</v>
      </c>
      <c r="Q278" s="32">
        <f t="shared" si="45"/>
        <v>160.1328</v>
      </c>
      <c r="R278" s="29">
        <v>160</v>
      </c>
      <c r="S278" s="29"/>
      <c r="T278" s="29"/>
      <c r="U278" s="29"/>
      <c r="V278" s="29"/>
      <c r="W278" s="29"/>
    </row>
    <row r="279" spans="1:29" s="26" customFormat="1" ht="15">
      <c r="A279" s="43">
        <v>64</v>
      </c>
      <c r="B279" s="43">
        <v>60</v>
      </c>
      <c r="C279" s="43" t="s">
        <v>597</v>
      </c>
      <c r="D279" s="28" t="s">
        <v>84</v>
      </c>
      <c r="E279" s="29">
        <v>158</v>
      </c>
      <c r="F279" s="29"/>
      <c r="G279" s="29"/>
      <c r="H279" s="29"/>
      <c r="I279" s="29"/>
      <c r="J279" s="29"/>
      <c r="K279" s="31">
        <f t="shared" si="41"/>
        <v>158</v>
      </c>
      <c r="L279" s="29" t="s">
        <v>1020</v>
      </c>
      <c r="M279" s="29"/>
      <c r="N279" s="31">
        <f t="shared" si="42"/>
        <v>157.9727</v>
      </c>
      <c r="O279" s="29">
        <f t="shared" si="43"/>
        <v>1</v>
      </c>
      <c r="P279" s="31">
        <f t="shared" ca="1" si="44"/>
        <v>0</v>
      </c>
      <c r="Q279" s="32">
        <f t="shared" si="45"/>
        <v>158.13069999999999</v>
      </c>
      <c r="R279" s="29">
        <v>158</v>
      </c>
      <c r="S279" s="29"/>
      <c r="T279" s="29"/>
      <c r="U279" s="29"/>
      <c r="V279" s="29"/>
      <c r="W279" s="29"/>
    </row>
    <row r="280" spans="1:29" s="26" customFormat="1" ht="15">
      <c r="A280" s="43">
        <v>65</v>
      </c>
      <c r="B280" s="43">
        <v>61</v>
      </c>
      <c r="C280" s="43" t="s">
        <v>598</v>
      </c>
      <c r="D280" s="28" t="s">
        <v>67</v>
      </c>
      <c r="E280" s="29"/>
      <c r="F280" s="29"/>
      <c r="G280" s="29">
        <v>152</v>
      </c>
      <c r="H280" s="29"/>
      <c r="I280" s="29"/>
      <c r="J280" s="29"/>
      <c r="K280" s="31">
        <f t="shared" ref="K280:K311" si="46">IFERROR(LARGE(E280:J280,1),0)+IF($D$5&gt;=2,IFERROR(LARGE(E280:J280,2),0),0)+IF($D$5&gt;=3,IFERROR(LARGE(E280:J280,3),0),0)+IF($D$5&gt;=4,IFERROR(LARGE(E280:J280,4),0),0)+IF($D$5&gt;=5,IFERROR(LARGE(E280:J280,5),0),0)+IF($D$5&gt;=6,IFERROR(LARGE(E280:J280,6),0),0)</f>
        <v>152</v>
      </c>
      <c r="L280" s="31" t="s">
        <v>1020</v>
      </c>
      <c r="M280" s="31"/>
      <c r="N280" s="31">
        <f t="shared" ref="N280:N285" si="47">K280-(ROW(K280)-ROW(K$6))/10000</f>
        <v>151.9726</v>
      </c>
      <c r="O280" s="31">
        <f t="shared" ref="O280:O285" si="48">COUNT(E280:J280)</f>
        <v>1</v>
      </c>
      <c r="P280" s="31">
        <f t="shared" ref="P280:P311" ca="1" si="49">IF(AND(O280=1,OFFSET(D280,0,P$3)&gt;0),"Y",0)</f>
        <v>0</v>
      </c>
      <c r="Q280" s="32">
        <f t="shared" ref="Q280:Q311" si="50">N280+R280/1000+S280/10000+T280/100000+U280/1000000+V280/10000000+W280/100000000</f>
        <v>152.12459999999999</v>
      </c>
      <c r="R280" s="29">
        <v>152</v>
      </c>
      <c r="S280" s="29"/>
      <c r="T280" s="29"/>
      <c r="U280" s="29"/>
      <c r="V280" s="29"/>
      <c r="W280" s="29"/>
    </row>
    <row r="281" spans="1:29" s="26" customFormat="1" ht="15">
      <c r="A281" s="43">
        <v>66</v>
      </c>
      <c r="B281" s="43">
        <v>62</v>
      </c>
      <c r="C281" s="43" t="s">
        <v>370</v>
      </c>
      <c r="D281" s="28" t="s">
        <v>64</v>
      </c>
      <c r="E281" s="29"/>
      <c r="F281" s="29"/>
      <c r="G281" s="29"/>
      <c r="H281" s="29"/>
      <c r="I281" s="29">
        <v>132</v>
      </c>
      <c r="J281" s="29"/>
      <c r="K281" s="31">
        <f t="shared" si="46"/>
        <v>132</v>
      </c>
      <c r="L281" s="31" t="s">
        <v>1020</v>
      </c>
      <c r="M281" s="31"/>
      <c r="N281" s="31">
        <f t="shared" si="47"/>
        <v>131.9725</v>
      </c>
      <c r="O281" s="31">
        <f t="shared" si="48"/>
        <v>1</v>
      </c>
      <c r="P281" s="31">
        <f t="shared" ca="1" si="49"/>
        <v>0</v>
      </c>
      <c r="Q281" s="32">
        <f t="shared" si="50"/>
        <v>132.1045</v>
      </c>
      <c r="R281" s="29">
        <v>132</v>
      </c>
      <c r="S281" s="29"/>
      <c r="T281" s="29"/>
      <c r="U281" s="29"/>
      <c r="V281" s="29"/>
      <c r="W281" s="29"/>
    </row>
    <row r="282" spans="1:29" s="26" customFormat="1" ht="15">
      <c r="A282" s="43">
        <v>67</v>
      </c>
      <c r="B282" s="43">
        <v>63</v>
      </c>
      <c r="C282" s="43" t="s">
        <v>373</v>
      </c>
      <c r="D282" s="28" t="s">
        <v>319</v>
      </c>
      <c r="E282" s="29"/>
      <c r="F282" s="29"/>
      <c r="G282" s="29"/>
      <c r="H282" s="29"/>
      <c r="I282" s="29">
        <v>131</v>
      </c>
      <c r="J282" s="29"/>
      <c r="K282" s="31">
        <f t="shared" si="46"/>
        <v>131</v>
      </c>
      <c r="L282" s="31" t="s">
        <v>1020</v>
      </c>
      <c r="M282" s="31"/>
      <c r="N282" s="31">
        <f t="shared" si="47"/>
        <v>130.97239999999999</v>
      </c>
      <c r="O282" s="31">
        <f t="shared" si="48"/>
        <v>1</v>
      </c>
      <c r="P282" s="31">
        <f t="shared" ca="1" si="49"/>
        <v>0</v>
      </c>
      <c r="Q282" s="32">
        <f t="shared" si="50"/>
        <v>131.10339999999999</v>
      </c>
      <c r="R282" s="29">
        <v>131</v>
      </c>
      <c r="S282" s="29"/>
      <c r="T282" s="29"/>
      <c r="U282" s="29"/>
      <c r="V282" s="29"/>
      <c r="W282" s="29"/>
    </row>
    <row r="283" spans="1:29" s="26" customFormat="1" ht="15">
      <c r="A283" s="43">
        <v>68</v>
      </c>
      <c r="B283" s="43" t="s">
        <v>70</v>
      </c>
      <c r="C283" s="43" t="s">
        <v>410</v>
      </c>
      <c r="D283" s="28" t="s">
        <v>31</v>
      </c>
      <c r="E283" s="29"/>
      <c r="F283" s="29"/>
      <c r="G283" s="29"/>
      <c r="H283" s="29"/>
      <c r="I283" s="29">
        <v>115</v>
      </c>
      <c r="J283" s="29"/>
      <c r="K283" s="31">
        <f t="shared" si="46"/>
        <v>115</v>
      </c>
      <c r="L283" s="31" t="s">
        <v>1021</v>
      </c>
      <c r="M283" s="31"/>
      <c r="N283" s="31">
        <f t="shared" si="47"/>
        <v>114.9723</v>
      </c>
      <c r="O283" s="31">
        <f t="shared" si="48"/>
        <v>1</v>
      </c>
      <c r="P283" s="31">
        <f t="shared" ca="1" si="49"/>
        <v>0</v>
      </c>
      <c r="Q283" s="32">
        <f t="shared" si="50"/>
        <v>115.0873</v>
      </c>
      <c r="R283" s="29">
        <v>115</v>
      </c>
      <c r="S283" s="29"/>
      <c r="T283" s="29"/>
      <c r="U283" s="29"/>
      <c r="V283" s="29"/>
      <c r="W283" s="29"/>
    </row>
    <row r="284" spans="1:29" s="26" customFormat="1" ht="15">
      <c r="A284" s="43">
        <v>69</v>
      </c>
      <c r="B284" s="43">
        <v>64</v>
      </c>
      <c r="C284" s="43" t="s">
        <v>599</v>
      </c>
      <c r="D284" s="28" t="s">
        <v>67</v>
      </c>
      <c r="E284" s="29"/>
      <c r="F284" s="29"/>
      <c r="G284" s="29"/>
      <c r="H284" s="29">
        <v>92</v>
      </c>
      <c r="I284" s="29"/>
      <c r="J284" s="29"/>
      <c r="K284" s="31">
        <f t="shared" si="46"/>
        <v>92</v>
      </c>
      <c r="L284" s="31" t="s">
        <v>1020</v>
      </c>
      <c r="M284" s="31"/>
      <c r="N284" s="31">
        <f t="shared" si="47"/>
        <v>91.972200000000001</v>
      </c>
      <c r="O284" s="31">
        <f t="shared" si="48"/>
        <v>1</v>
      </c>
      <c r="P284" s="31" t="str">
        <f t="shared" ca="1" si="49"/>
        <v>Y</v>
      </c>
      <c r="Q284" s="32">
        <f t="shared" si="50"/>
        <v>92.0642</v>
      </c>
      <c r="R284" s="29">
        <v>92</v>
      </c>
      <c r="S284" s="29"/>
      <c r="T284" s="29"/>
      <c r="U284" s="29"/>
      <c r="V284" s="29"/>
      <c r="W284" s="29"/>
    </row>
    <row r="285" spans="1:29" s="26" customFormat="1" ht="15">
      <c r="A285" s="43">
        <v>70</v>
      </c>
      <c r="B285" s="43">
        <v>65</v>
      </c>
      <c r="C285" s="43" t="s">
        <v>600</v>
      </c>
      <c r="D285" s="28" t="s">
        <v>56</v>
      </c>
      <c r="E285" s="29">
        <v>91</v>
      </c>
      <c r="F285" s="29"/>
      <c r="G285" s="29"/>
      <c r="H285" s="29"/>
      <c r="I285" s="29"/>
      <c r="J285" s="29"/>
      <c r="K285" s="31">
        <f t="shared" si="46"/>
        <v>91</v>
      </c>
      <c r="L285" s="29" t="s">
        <v>1020</v>
      </c>
      <c r="M285" s="29"/>
      <c r="N285" s="31">
        <f t="shared" si="47"/>
        <v>90.972099999999998</v>
      </c>
      <c r="O285" s="29">
        <f t="shared" si="48"/>
        <v>1</v>
      </c>
      <c r="P285" s="31">
        <f t="shared" ca="1" si="49"/>
        <v>0</v>
      </c>
      <c r="Q285" s="32">
        <f t="shared" si="50"/>
        <v>91.063099999999991</v>
      </c>
      <c r="R285" s="29">
        <v>91</v>
      </c>
      <c r="S285" s="29"/>
      <c r="T285" s="29"/>
      <c r="U285" s="29"/>
      <c r="V285" s="29"/>
      <c r="W285" s="29"/>
    </row>
    <row r="286" spans="1:29" ht="5.0999999999999996" customHeight="1">
      <c r="A286" s="43"/>
      <c r="B286" s="1"/>
      <c r="C286" s="43"/>
      <c r="D286" s="28"/>
      <c r="E286" s="28"/>
      <c r="F286" s="29"/>
      <c r="G286" s="29"/>
      <c r="H286" s="29"/>
      <c r="I286" s="29"/>
      <c r="J286" s="29"/>
      <c r="K286" s="31"/>
      <c r="L286" s="29"/>
      <c r="M286" s="29"/>
      <c r="N286" s="31"/>
      <c r="O286" s="29"/>
      <c r="P286" s="29"/>
      <c r="Q286" s="32"/>
      <c r="R286" s="29"/>
      <c r="S286" s="29"/>
      <c r="T286" s="29"/>
      <c r="U286" s="29"/>
      <c r="V286" s="29"/>
      <c r="W286" s="29"/>
      <c r="Y286" s="26"/>
      <c r="Z286" s="26"/>
      <c r="AA286" s="26"/>
      <c r="AB286" s="26"/>
      <c r="AC286" s="26"/>
    </row>
    <row r="287" spans="1:29" ht="15">
      <c r="A287" s="42"/>
      <c r="B287" s="42"/>
      <c r="D287" s="29"/>
      <c r="E287" s="29"/>
      <c r="F287" s="29"/>
      <c r="G287" s="29"/>
      <c r="H287" s="29"/>
      <c r="I287" s="29"/>
      <c r="J287" s="29"/>
      <c r="K287" s="31"/>
      <c r="L287" s="29"/>
      <c r="M287" s="29"/>
      <c r="N287" s="31"/>
      <c r="O287" s="29"/>
      <c r="P287" s="29"/>
      <c r="Q287" s="32"/>
      <c r="R287" s="28"/>
      <c r="S287" s="29"/>
      <c r="T287" s="29"/>
      <c r="U287" s="29"/>
      <c r="V287" s="29"/>
      <c r="W287" s="29"/>
      <c r="Y287" s="26"/>
      <c r="Z287" s="26"/>
      <c r="AA287" s="26"/>
      <c r="AB287" s="26"/>
      <c r="AC287" s="26"/>
    </row>
    <row r="288" spans="1:29" ht="15">
      <c r="A288" s="42"/>
      <c r="B288" s="42"/>
      <c r="C288" s="42" t="s">
        <v>71</v>
      </c>
      <c r="D288" s="29"/>
      <c r="E288" s="29"/>
      <c r="F288" s="29"/>
      <c r="G288" s="29"/>
      <c r="H288" s="29"/>
      <c r="I288" s="29"/>
      <c r="J288" s="29"/>
      <c r="K288" s="31"/>
      <c r="L288" s="29"/>
      <c r="M288" s="29"/>
      <c r="N288" s="31"/>
      <c r="O288" s="29"/>
      <c r="P288" s="29"/>
      <c r="Q288" s="32"/>
      <c r="R288" s="28"/>
      <c r="S288" s="29"/>
      <c r="T288" s="29"/>
      <c r="U288" s="29"/>
      <c r="V288" s="29"/>
      <c r="W288" s="29"/>
      <c r="Y288" s="26"/>
      <c r="Z288" s="26"/>
      <c r="AA288" s="26"/>
      <c r="AB288" s="26"/>
      <c r="AC288" s="26"/>
    </row>
    <row r="289" spans="1:29" ht="15">
      <c r="A289" s="43">
        <v>1</v>
      </c>
      <c r="B289" s="43">
        <v>1</v>
      </c>
      <c r="C289" s="43" t="s">
        <v>85</v>
      </c>
      <c r="D289" s="28" t="s">
        <v>87</v>
      </c>
      <c r="E289" s="29">
        <v>253</v>
      </c>
      <c r="F289" s="29"/>
      <c r="G289" s="29">
        <v>267</v>
      </c>
      <c r="H289" s="29">
        <v>262</v>
      </c>
      <c r="I289" s="29">
        <v>280</v>
      </c>
      <c r="J289" s="29"/>
      <c r="K289" s="31">
        <f t="shared" ref="K289:K333" si="51">IFERROR(LARGE(E289:J289,1),0)+IF($D$5&gt;=2,IFERROR(LARGE(E289:J289,2),0),0)+IF($D$5&gt;=3,IFERROR(LARGE(E289:J289,3),0),0)+IF($D$5&gt;=4,IFERROR(LARGE(E289:J289,4),0),0)+IF($D$5&gt;=5,IFERROR(LARGE(E289:J289,5),0),0)+IF($D$5&gt;=6,IFERROR(LARGE(E289:J289,6),0),0)</f>
        <v>1062</v>
      </c>
      <c r="L289" s="29" t="s">
        <v>1020</v>
      </c>
      <c r="M289" s="29" t="s">
        <v>601</v>
      </c>
      <c r="N289" s="31">
        <f t="shared" ref="N289:N333" si="52">K289-(ROW(K289)-ROW(K$6))/10000</f>
        <v>1061.9717000000001</v>
      </c>
      <c r="O289" s="29">
        <f t="shared" ref="O289:O333" si="53">COUNT(E289:J289)</f>
        <v>4</v>
      </c>
      <c r="P289" s="31">
        <f t="shared" ref="P289:P333" ca="1" si="54">IF(AND(O289=1,OFFSET(D289,0,P$3)&gt;0),"Y",0)</f>
        <v>0</v>
      </c>
      <c r="Q289" s="32">
        <f t="shared" ref="Q289:Q333" si="55">N289+R289/1000+S289/10000+T289/100000+U289/1000000+V289/10000000+W289/100000000</f>
        <v>1062.2812729999998</v>
      </c>
      <c r="R289" s="29">
        <v>280</v>
      </c>
      <c r="S289" s="29">
        <v>267</v>
      </c>
      <c r="T289" s="29">
        <v>262</v>
      </c>
      <c r="U289" s="29">
        <v>253</v>
      </c>
      <c r="V289" s="29"/>
      <c r="W289" s="29"/>
      <c r="Y289" s="26"/>
      <c r="Z289" s="26"/>
      <c r="AA289" s="26"/>
      <c r="AB289" s="26"/>
      <c r="AC289" s="26"/>
    </row>
    <row r="290" spans="1:29" ht="15">
      <c r="A290" s="43">
        <v>2</v>
      </c>
      <c r="B290" s="43" t="s">
        <v>70</v>
      </c>
      <c r="C290" s="43" t="s">
        <v>104</v>
      </c>
      <c r="D290" s="28" t="s">
        <v>31</v>
      </c>
      <c r="E290" s="29">
        <v>199</v>
      </c>
      <c r="F290" s="29">
        <v>257</v>
      </c>
      <c r="G290" s="29">
        <v>270</v>
      </c>
      <c r="H290" s="29">
        <v>259</v>
      </c>
      <c r="I290" s="29">
        <v>268</v>
      </c>
      <c r="J290" s="29"/>
      <c r="K290" s="31">
        <f t="shared" si="51"/>
        <v>1054</v>
      </c>
      <c r="L290" s="29" t="s">
        <v>1021</v>
      </c>
      <c r="M290" s="29"/>
      <c r="N290" s="31">
        <f t="shared" si="52"/>
        <v>1053.9716000000001</v>
      </c>
      <c r="O290" s="29">
        <f t="shared" si="53"/>
        <v>5</v>
      </c>
      <c r="P290" s="31">
        <f t="shared" ca="1" si="54"/>
        <v>0</v>
      </c>
      <c r="Q290" s="32">
        <f t="shared" si="55"/>
        <v>1054.2712669000002</v>
      </c>
      <c r="R290" s="29">
        <v>270</v>
      </c>
      <c r="S290" s="29">
        <v>268</v>
      </c>
      <c r="T290" s="29">
        <v>259</v>
      </c>
      <c r="U290" s="29">
        <v>257</v>
      </c>
      <c r="V290" s="29">
        <v>199</v>
      </c>
      <c r="W290" s="29"/>
      <c r="Y290" s="26"/>
      <c r="Z290" s="26"/>
      <c r="AA290" s="26"/>
      <c r="AB290" s="26"/>
      <c r="AC290" s="26"/>
    </row>
    <row r="291" spans="1:29" ht="15">
      <c r="A291" s="43">
        <v>3</v>
      </c>
      <c r="B291" s="43">
        <v>2</v>
      </c>
      <c r="C291" s="43" t="s">
        <v>103</v>
      </c>
      <c r="D291" s="28" t="s">
        <v>19</v>
      </c>
      <c r="E291" s="29">
        <v>242</v>
      </c>
      <c r="F291" s="29">
        <v>248</v>
      </c>
      <c r="G291" s="29">
        <v>268</v>
      </c>
      <c r="H291" s="29">
        <v>264</v>
      </c>
      <c r="I291" s="29">
        <v>269</v>
      </c>
      <c r="J291" s="29"/>
      <c r="K291" s="31">
        <f t="shared" si="51"/>
        <v>1049</v>
      </c>
      <c r="L291" s="29" t="s">
        <v>1020</v>
      </c>
      <c r="M291" s="29" t="s">
        <v>602</v>
      </c>
      <c r="N291" s="31">
        <f t="shared" si="52"/>
        <v>1048.9715000000001</v>
      </c>
      <c r="O291" s="29">
        <f t="shared" si="53"/>
        <v>5</v>
      </c>
      <c r="P291" s="31">
        <f t="shared" ca="1" si="54"/>
        <v>0</v>
      </c>
      <c r="Q291" s="32">
        <f t="shared" si="55"/>
        <v>1049.2702122000003</v>
      </c>
      <c r="R291" s="29">
        <v>269</v>
      </c>
      <c r="S291" s="29">
        <v>268</v>
      </c>
      <c r="T291" s="29">
        <v>264</v>
      </c>
      <c r="U291" s="29">
        <v>248</v>
      </c>
      <c r="V291" s="29">
        <v>242</v>
      </c>
      <c r="W291" s="29"/>
      <c r="Y291" s="26"/>
      <c r="Z291" s="26"/>
      <c r="AA291" s="26"/>
      <c r="AB291" s="26"/>
      <c r="AC291" s="26"/>
    </row>
    <row r="292" spans="1:29" ht="15">
      <c r="A292" s="43">
        <v>4</v>
      </c>
      <c r="B292" s="43">
        <v>3</v>
      </c>
      <c r="C292" s="43" t="s">
        <v>125</v>
      </c>
      <c r="D292" s="28" t="s">
        <v>60</v>
      </c>
      <c r="E292" s="29">
        <v>230</v>
      </c>
      <c r="F292" s="29">
        <v>233</v>
      </c>
      <c r="G292" s="29">
        <v>249</v>
      </c>
      <c r="H292" s="29">
        <v>238</v>
      </c>
      <c r="I292" s="29">
        <v>253</v>
      </c>
      <c r="J292" s="29"/>
      <c r="K292" s="31">
        <f t="shared" si="51"/>
        <v>973</v>
      </c>
      <c r="L292" s="29" t="s">
        <v>1020</v>
      </c>
      <c r="M292" s="29" t="s">
        <v>603</v>
      </c>
      <c r="N292" s="31">
        <f t="shared" si="52"/>
        <v>972.97140000000002</v>
      </c>
      <c r="O292" s="29">
        <f t="shared" si="53"/>
        <v>5</v>
      </c>
      <c r="P292" s="31">
        <f t="shared" ca="1" si="54"/>
        <v>0</v>
      </c>
      <c r="Q292" s="32">
        <f t="shared" si="55"/>
        <v>973.25193600000011</v>
      </c>
      <c r="R292" s="29">
        <v>253</v>
      </c>
      <c r="S292" s="29">
        <v>249</v>
      </c>
      <c r="T292" s="29">
        <v>238</v>
      </c>
      <c r="U292" s="29">
        <v>233</v>
      </c>
      <c r="V292" s="29">
        <v>230</v>
      </c>
      <c r="W292" s="29"/>
      <c r="Y292" s="26"/>
      <c r="Z292" s="26"/>
      <c r="AA292" s="26"/>
      <c r="AB292" s="26"/>
      <c r="AC292" s="26"/>
    </row>
    <row r="293" spans="1:29" ht="15">
      <c r="A293" s="43">
        <v>5</v>
      </c>
      <c r="B293" s="43">
        <v>4</v>
      </c>
      <c r="C293" s="43" t="s">
        <v>154</v>
      </c>
      <c r="D293" s="28" t="s">
        <v>24</v>
      </c>
      <c r="E293" s="29">
        <v>233</v>
      </c>
      <c r="F293" s="29">
        <v>230</v>
      </c>
      <c r="G293" s="29">
        <v>242</v>
      </c>
      <c r="H293" s="29">
        <v>218</v>
      </c>
      <c r="I293" s="29">
        <v>241</v>
      </c>
      <c r="J293" s="29"/>
      <c r="K293" s="31">
        <f t="shared" si="51"/>
        <v>946</v>
      </c>
      <c r="L293" s="29" t="s">
        <v>1020</v>
      </c>
      <c r="M293" s="29"/>
      <c r="N293" s="31">
        <f t="shared" si="52"/>
        <v>945.97130000000004</v>
      </c>
      <c r="O293" s="29">
        <f t="shared" si="53"/>
        <v>5</v>
      </c>
      <c r="P293" s="31">
        <f t="shared" ca="1" si="54"/>
        <v>0</v>
      </c>
      <c r="Q293" s="32">
        <f t="shared" si="55"/>
        <v>946.23998180000001</v>
      </c>
      <c r="R293" s="29">
        <v>242</v>
      </c>
      <c r="S293" s="29">
        <v>241</v>
      </c>
      <c r="T293" s="29">
        <v>233</v>
      </c>
      <c r="U293" s="29">
        <v>230</v>
      </c>
      <c r="V293" s="29">
        <v>218</v>
      </c>
      <c r="W293" s="29"/>
      <c r="Y293" s="26"/>
      <c r="Z293" s="26"/>
      <c r="AA293" s="26"/>
      <c r="AB293" s="26"/>
      <c r="AC293" s="26"/>
    </row>
    <row r="294" spans="1:29" ht="15">
      <c r="A294" s="43">
        <v>6</v>
      </c>
      <c r="B294" s="43">
        <v>5</v>
      </c>
      <c r="C294" s="43" t="s">
        <v>153</v>
      </c>
      <c r="D294" s="28" t="s">
        <v>19</v>
      </c>
      <c r="E294" s="29">
        <v>203</v>
      </c>
      <c r="F294" s="29">
        <v>213</v>
      </c>
      <c r="G294" s="29">
        <v>232</v>
      </c>
      <c r="H294" s="29">
        <v>220</v>
      </c>
      <c r="I294" s="29">
        <v>242</v>
      </c>
      <c r="J294" s="29"/>
      <c r="K294" s="31">
        <f t="shared" si="51"/>
        <v>907</v>
      </c>
      <c r="L294" s="29" t="s">
        <v>1020</v>
      </c>
      <c r="M294" s="29"/>
      <c r="N294" s="31">
        <f t="shared" si="52"/>
        <v>906.97119999999995</v>
      </c>
      <c r="O294" s="29">
        <f t="shared" si="53"/>
        <v>5</v>
      </c>
      <c r="P294" s="31">
        <f t="shared" ca="1" si="54"/>
        <v>0</v>
      </c>
      <c r="Q294" s="32">
        <f t="shared" si="55"/>
        <v>907.2388332999999</v>
      </c>
      <c r="R294" s="29">
        <v>242</v>
      </c>
      <c r="S294" s="29">
        <v>232</v>
      </c>
      <c r="T294" s="29">
        <v>220</v>
      </c>
      <c r="U294" s="29">
        <v>213</v>
      </c>
      <c r="V294" s="29">
        <v>203</v>
      </c>
      <c r="W294" s="29"/>
      <c r="Y294" s="26"/>
      <c r="Z294" s="26"/>
      <c r="AA294" s="26"/>
      <c r="AB294" s="26"/>
      <c r="AC294" s="26"/>
    </row>
    <row r="295" spans="1:29" ht="15">
      <c r="A295" s="43">
        <v>7</v>
      </c>
      <c r="B295" s="43">
        <v>6</v>
      </c>
      <c r="C295" s="43" t="s">
        <v>146</v>
      </c>
      <c r="D295" s="28" t="s">
        <v>84</v>
      </c>
      <c r="E295" s="29">
        <v>186</v>
      </c>
      <c r="F295" s="29">
        <v>211</v>
      </c>
      <c r="G295" s="29">
        <v>214</v>
      </c>
      <c r="H295" s="29">
        <v>221</v>
      </c>
      <c r="I295" s="29">
        <v>246</v>
      </c>
      <c r="J295" s="29"/>
      <c r="K295" s="31">
        <f t="shared" si="51"/>
        <v>892</v>
      </c>
      <c r="L295" s="29" t="s">
        <v>1020</v>
      </c>
      <c r="M295" s="29"/>
      <c r="N295" s="31">
        <f t="shared" si="52"/>
        <v>891.97109999999998</v>
      </c>
      <c r="O295" s="29">
        <f t="shared" si="53"/>
        <v>5</v>
      </c>
      <c r="P295" s="31">
        <f t="shared" ca="1" si="54"/>
        <v>0</v>
      </c>
      <c r="Q295" s="32">
        <f t="shared" si="55"/>
        <v>892.24156960000005</v>
      </c>
      <c r="R295" s="29">
        <v>246</v>
      </c>
      <c r="S295" s="29">
        <v>221</v>
      </c>
      <c r="T295" s="29">
        <v>214</v>
      </c>
      <c r="U295" s="29">
        <v>211</v>
      </c>
      <c r="V295" s="29">
        <v>186</v>
      </c>
      <c r="W295" s="29"/>
      <c r="Y295" s="26"/>
      <c r="Z295" s="26"/>
      <c r="AA295" s="26"/>
      <c r="AB295" s="26"/>
      <c r="AC295" s="26"/>
    </row>
    <row r="296" spans="1:29" ht="15">
      <c r="A296" s="43">
        <v>8</v>
      </c>
      <c r="B296" s="43">
        <v>7</v>
      </c>
      <c r="C296" s="43" t="s">
        <v>193</v>
      </c>
      <c r="D296" s="28" t="s">
        <v>195</v>
      </c>
      <c r="E296" s="29">
        <v>154</v>
      </c>
      <c r="F296" s="29">
        <v>196</v>
      </c>
      <c r="G296" s="29">
        <v>216</v>
      </c>
      <c r="H296" s="29">
        <v>191</v>
      </c>
      <c r="I296" s="29">
        <v>227</v>
      </c>
      <c r="J296" s="29"/>
      <c r="K296" s="31">
        <f t="shared" si="51"/>
        <v>830</v>
      </c>
      <c r="L296" s="29" t="s">
        <v>1020</v>
      </c>
      <c r="M296" s="29"/>
      <c r="N296" s="31">
        <f t="shared" si="52"/>
        <v>829.971</v>
      </c>
      <c r="O296" s="29">
        <f t="shared" si="53"/>
        <v>5</v>
      </c>
      <c r="P296" s="31">
        <f t="shared" ca="1" si="54"/>
        <v>0</v>
      </c>
      <c r="Q296" s="32">
        <f t="shared" si="55"/>
        <v>830.22176640000009</v>
      </c>
      <c r="R296" s="29">
        <v>227</v>
      </c>
      <c r="S296" s="29">
        <v>216</v>
      </c>
      <c r="T296" s="29">
        <v>196</v>
      </c>
      <c r="U296" s="29">
        <v>191</v>
      </c>
      <c r="V296" s="29">
        <v>154</v>
      </c>
      <c r="W296" s="29"/>
      <c r="Y296" s="26"/>
      <c r="Z296" s="26"/>
      <c r="AA296" s="26"/>
      <c r="AB296" s="26"/>
      <c r="AC296" s="26"/>
    </row>
    <row r="297" spans="1:29" ht="15">
      <c r="A297" s="43">
        <v>9</v>
      </c>
      <c r="B297" s="43">
        <v>8</v>
      </c>
      <c r="C297" s="43" t="s">
        <v>219</v>
      </c>
      <c r="D297" s="28" t="s">
        <v>28</v>
      </c>
      <c r="E297" s="29">
        <v>175</v>
      </c>
      <c r="F297" s="29">
        <v>208</v>
      </c>
      <c r="G297" s="29">
        <v>221</v>
      </c>
      <c r="H297" s="29"/>
      <c r="I297" s="29">
        <v>210</v>
      </c>
      <c r="J297" s="29"/>
      <c r="K297" s="31">
        <f t="shared" si="51"/>
        <v>814</v>
      </c>
      <c r="L297" s="29" t="s">
        <v>1020</v>
      </c>
      <c r="M297" s="29"/>
      <c r="N297" s="31">
        <f t="shared" si="52"/>
        <v>813.97090000000003</v>
      </c>
      <c r="O297" s="29">
        <f t="shared" si="53"/>
        <v>4</v>
      </c>
      <c r="P297" s="31">
        <f t="shared" ca="1" si="54"/>
        <v>0</v>
      </c>
      <c r="Q297" s="32">
        <f t="shared" si="55"/>
        <v>814.21515499999998</v>
      </c>
      <c r="R297" s="29">
        <v>221</v>
      </c>
      <c r="S297" s="29">
        <v>210</v>
      </c>
      <c r="T297" s="29">
        <v>208</v>
      </c>
      <c r="U297" s="29">
        <v>175</v>
      </c>
      <c r="V297" s="29"/>
      <c r="W297" s="29"/>
      <c r="Y297" s="26"/>
      <c r="Z297" s="26"/>
      <c r="AA297" s="26"/>
      <c r="AB297" s="26"/>
      <c r="AC297" s="26"/>
    </row>
    <row r="298" spans="1:29" ht="15">
      <c r="A298" s="43">
        <v>10</v>
      </c>
      <c r="B298" s="43">
        <v>9</v>
      </c>
      <c r="C298" s="43" t="s">
        <v>216</v>
      </c>
      <c r="D298" s="28" t="s">
        <v>67</v>
      </c>
      <c r="E298" s="29">
        <v>196</v>
      </c>
      <c r="F298" s="29">
        <v>185</v>
      </c>
      <c r="G298" s="29"/>
      <c r="H298" s="29">
        <v>194</v>
      </c>
      <c r="I298" s="29">
        <v>211</v>
      </c>
      <c r="J298" s="29"/>
      <c r="K298" s="31">
        <f t="shared" si="51"/>
        <v>786</v>
      </c>
      <c r="L298" s="29" t="s">
        <v>1020</v>
      </c>
      <c r="M298" s="29"/>
      <c r="N298" s="31">
        <f t="shared" si="52"/>
        <v>785.97080000000005</v>
      </c>
      <c r="O298" s="29">
        <f t="shared" si="53"/>
        <v>4</v>
      </c>
      <c r="P298" s="31">
        <f t="shared" ca="1" si="54"/>
        <v>0</v>
      </c>
      <c r="Q298" s="32">
        <f t="shared" si="55"/>
        <v>786.20352500000001</v>
      </c>
      <c r="R298" s="29">
        <v>211</v>
      </c>
      <c r="S298" s="29">
        <v>196</v>
      </c>
      <c r="T298" s="29">
        <v>194</v>
      </c>
      <c r="U298" s="29">
        <v>185</v>
      </c>
      <c r="V298" s="29"/>
      <c r="W298" s="29"/>
      <c r="Y298" s="26"/>
      <c r="Z298" s="26"/>
      <c r="AA298" s="26"/>
      <c r="AB298" s="26"/>
      <c r="AC298" s="26"/>
    </row>
    <row r="299" spans="1:29" ht="15">
      <c r="A299" s="43">
        <v>11</v>
      </c>
      <c r="B299" s="43">
        <v>10</v>
      </c>
      <c r="C299" s="43" t="s">
        <v>149</v>
      </c>
      <c r="D299" s="28" t="s">
        <v>41</v>
      </c>
      <c r="E299" s="29"/>
      <c r="F299" s="29">
        <v>220</v>
      </c>
      <c r="G299" s="29"/>
      <c r="H299" s="29">
        <v>232</v>
      </c>
      <c r="I299" s="29">
        <v>244</v>
      </c>
      <c r="J299" s="29"/>
      <c r="K299" s="31">
        <f t="shared" si="51"/>
        <v>696</v>
      </c>
      <c r="L299" s="29" t="s">
        <v>1020</v>
      </c>
      <c r="M299" s="29"/>
      <c r="N299" s="31">
        <f t="shared" si="52"/>
        <v>695.97069999999997</v>
      </c>
      <c r="O299" s="29">
        <f t="shared" si="53"/>
        <v>3</v>
      </c>
      <c r="P299" s="31">
        <f t="shared" ca="1" si="54"/>
        <v>0</v>
      </c>
      <c r="Q299" s="32">
        <f t="shared" si="55"/>
        <v>696.24009999999998</v>
      </c>
      <c r="R299" s="29">
        <v>244</v>
      </c>
      <c r="S299" s="29">
        <v>232</v>
      </c>
      <c r="T299" s="29">
        <v>220</v>
      </c>
      <c r="U299" s="29"/>
      <c r="V299" s="29"/>
      <c r="W299" s="29"/>
      <c r="Y299" s="26"/>
      <c r="Z299" s="26"/>
      <c r="AA299" s="26"/>
      <c r="AB299" s="26"/>
      <c r="AC299" s="26"/>
    </row>
    <row r="300" spans="1:29" ht="15">
      <c r="A300" s="43">
        <v>12</v>
      </c>
      <c r="B300" s="43">
        <v>11</v>
      </c>
      <c r="C300" s="43" t="s">
        <v>172</v>
      </c>
      <c r="D300" s="28" t="s">
        <v>87</v>
      </c>
      <c r="E300" s="29">
        <v>229</v>
      </c>
      <c r="F300" s="29"/>
      <c r="G300" s="29"/>
      <c r="H300" s="29">
        <v>214</v>
      </c>
      <c r="I300" s="29">
        <v>233</v>
      </c>
      <c r="J300" s="29"/>
      <c r="K300" s="31">
        <f t="shared" si="51"/>
        <v>676</v>
      </c>
      <c r="L300" s="29" t="s">
        <v>1020</v>
      </c>
      <c r="M300" s="29"/>
      <c r="N300" s="31">
        <f t="shared" si="52"/>
        <v>675.97059999999999</v>
      </c>
      <c r="O300" s="29">
        <f t="shared" si="53"/>
        <v>3</v>
      </c>
      <c r="P300" s="31">
        <f t="shared" ca="1" si="54"/>
        <v>0</v>
      </c>
      <c r="Q300" s="32">
        <f t="shared" si="55"/>
        <v>676.22864000000004</v>
      </c>
      <c r="R300" s="29">
        <v>233</v>
      </c>
      <c r="S300" s="29">
        <v>229</v>
      </c>
      <c r="T300" s="29">
        <v>214</v>
      </c>
      <c r="U300" s="29"/>
      <c r="V300" s="29"/>
      <c r="W300" s="29"/>
      <c r="Y300" s="26"/>
      <c r="Z300" s="26"/>
      <c r="AA300" s="26"/>
      <c r="AB300" s="26"/>
      <c r="AC300" s="26"/>
    </row>
    <row r="301" spans="1:29" ht="15">
      <c r="A301" s="43">
        <v>13</v>
      </c>
      <c r="B301" s="43">
        <v>12</v>
      </c>
      <c r="C301" s="43" t="s">
        <v>297</v>
      </c>
      <c r="D301" s="28" t="s">
        <v>49</v>
      </c>
      <c r="E301" s="29"/>
      <c r="F301" s="29">
        <v>146</v>
      </c>
      <c r="G301" s="29">
        <v>175</v>
      </c>
      <c r="H301" s="29">
        <v>146</v>
      </c>
      <c r="I301" s="29">
        <v>163</v>
      </c>
      <c r="J301" s="29"/>
      <c r="K301" s="31">
        <f t="shared" si="51"/>
        <v>630</v>
      </c>
      <c r="L301" s="29" t="s">
        <v>1020</v>
      </c>
      <c r="M301" s="29"/>
      <c r="N301" s="31">
        <f t="shared" si="52"/>
        <v>629.97050000000002</v>
      </c>
      <c r="O301" s="29">
        <f t="shared" si="53"/>
        <v>4</v>
      </c>
      <c r="P301" s="31">
        <f t="shared" ca="1" si="54"/>
        <v>0</v>
      </c>
      <c r="Q301" s="32">
        <f t="shared" si="55"/>
        <v>630.1634059999999</v>
      </c>
      <c r="R301" s="29">
        <v>175</v>
      </c>
      <c r="S301" s="29">
        <v>163</v>
      </c>
      <c r="T301" s="29">
        <v>146</v>
      </c>
      <c r="U301" s="29">
        <v>146</v>
      </c>
      <c r="V301" s="29"/>
      <c r="W301" s="29"/>
      <c r="Y301" s="26"/>
      <c r="Z301" s="26"/>
      <c r="AA301" s="26"/>
      <c r="AB301" s="26"/>
      <c r="AC301" s="26"/>
    </row>
    <row r="302" spans="1:29" ht="15">
      <c r="A302" s="43">
        <v>14</v>
      </c>
      <c r="B302" s="43">
        <v>13</v>
      </c>
      <c r="C302" s="43" t="s">
        <v>292</v>
      </c>
      <c r="D302" s="28" t="s">
        <v>28</v>
      </c>
      <c r="E302" s="29"/>
      <c r="F302" s="29">
        <v>130</v>
      </c>
      <c r="G302" s="29">
        <v>169</v>
      </c>
      <c r="H302" s="29">
        <v>140</v>
      </c>
      <c r="I302" s="29">
        <v>165</v>
      </c>
      <c r="J302" s="29"/>
      <c r="K302" s="31">
        <f t="shared" si="51"/>
        <v>604</v>
      </c>
      <c r="L302" s="29" t="s">
        <v>1020</v>
      </c>
      <c r="M302" s="29"/>
      <c r="N302" s="31">
        <f t="shared" si="52"/>
        <v>603.97040000000004</v>
      </c>
      <c r="O302" s="29">
        <f t="shared" si="53"/>
        <v>4</v>
      </c>
      <c r="P302" s="31">
        <f t="shared" ca="1" si="54"/>
        <v>0</v>
      </c>
      <c r="Q302" s="32">
        <f t="shared" si="55"/>
        <v>604.15742999999998</v>
      </c>
      <c r="R302" s="29">
        <v>169</v>
      </c>
      <c r="S302" s="29">
        <v>165</v>
      </c>
      <c r="T302" s="29">
        <v>140</v>
      </c>
      <c r="U302" s="29">
        <v>130</v>
      </c>
      <c r="V302" s="29"/>
      <c r="W302" s="29"/>
      <c r="Y302" s="26"/>
      <c r="Z302" s="26"/>
      <c r="AA302" s="26"/>
      <c r="AB302" s="26"/>
      <c r="AC302" s="26"/>
    </row>
    <row r="303" spans="1:29" ht="15">
      <c r="A303" s="43">
        <v>15</v>
      </c>
      <c r="B303" s="43">
        <v>14</v>
      </c>
      <c r="C303" s="43" t="s">
        <v>604</v>
      </c>
      <c r="D303" s="28" t="s">
        <v>28</v>
      </c>
      <c r="E303" s="29">
        <v>130</v>
      </c>
      <c r="F303" s="29">
        <v>144</v>
      </c>
      <c r="G303" s="29">
        <v>178</v>
      </c>
      <c r="H303" s="29">
        <v>142</v>
      </c>
      <c r="I303" s="29"/>
      <c r="J303" s="29"/>
      <c r="K303" s="31">
        <f t="shared" si="51"/>
        <v>594</v>
      </c>
      <c r="L303" s="29" t="s">
        <v>1020</v>
      </c>
      <c r="M303" s="29"/>
      <c r="N303" s="31">
        <f t="shared" si="52"/>
        <v>593.97029999999995</v>
      </c>
      <c r="O303" s="29">
        <f t="shared" si="53"/>
        <v>4</v>
      </c>
      <c r="P303" s="31">
        <f t="shared" ca="1" si="54"/>
        <v>0</v>
      </c>
      <c r="Q303" s="32">
        <f t="shared" si="55"/>
        <v>594.16425000000004</v>
      </c>
      <c r="R303" s="29">
        <v>178</v>
      </c>
      <c r="S303" s="29">
        <v>144</v>
      </c>
      <c r="T303" s="29">
        <v>142</v>
      </c>
      <c r="U303" s="29">
        <v>130</v>
      </c>
      <c r="V303" s="29"/>
      <c r="W303" s="29"/>
      <c r="Y303" s="26"/>
      <c r="Z303" s="26"/>
      <c r="AA303" s="26"/>
      <c r="AB303" s="26"/>
      <c r="AC303" s="26"/>
    </row>
    <row r="304" spans="1:29" ht="15">
      <c r="A304" s="43">
        <v>16</v>
      </c>
      <c r="B304" s="43">
        <v>15</v>
      </c>
      <c r="C304" s="43" t="s">
        <v>314</v>
      </c>
      <c r="D304" s="28" t="s">
        <v>37</v>
      </c>
      <c r="E304" s="29">
        <v>122</v>
      </c>
      <c r="F304" s="29">
        <v>145</v>
      </c>
      <c r="G304" s="29">
        <v>160</v>
      </c>
      <c r="H304" s="29"/>
      <c r="I304" s="29">
        <v>154</v>
      </c>
      <c r="J304" s="29"/>
      <c r="K304" s="31">
        <f t="shared" si="51"/>
        <v>581</v>
      </c>
      <c r="L304" s="29" t="s">
        <v>1020</v>
      </c>
      <c r="M304" s="29"/>
      <c r="N304" s="31">
        <f t="shared" si="52"/>
        <v>580.97019999999998</v>
      </c>
      <c r="O304" s="29">
        <f t="shared" si="53"/>
        <v>4</v>
      </c>
      <c r="P304" s="31">
        <f t="shared" ca="1" si="54"/>
        <v>0</v>
      </c>
      <c r="Q304" s="32">
        <f t="shared" si="55"/>
        <v>581.14717199999996</v>
      </c>
      <c r="R304" s="29">
        <v>160</v>
      </c>
      <c r="S304" s="29">
        <v>154</v>
      </c>
      <c r="T304" s="29">
        <v>145</v>
      </c>
      <c r="U304" s="29">
        <v>122</v>
      </c>
      <c r="V304" s="29"/>
      <c r="W304" s="29"/>
      <c r="Y304" s="26"/>
      <c r="Z304" s="26"/>
      <c r="AA304" s="26"/>
      <c r="AB304" s="26"/>
      <c r="AC304" s="26"/>
    </row>
    <row r="305" spans="1:29" ht="15">
      <c r="A305" s="43">
        <v>17</v>
      </c>
      <c r="B305" s="43">
        <v>16</v>
      </c>
      <c r="C305" s="43" t="s">
        <v>329</v>
      </c>
      <c r="D305" s="28" t="s">
        <v>37</v>
      </c>
      <c r="E305" s="29">
        <v>115</v>
      </c>
      <c r="F305" s="29">
        <v>140</v>
      </c>
      <c r="G305" s="29">
        <v>127</v>
      </c>
      <c r="H305" s="29"/>
      <c r="I305" s="29">
        <v>146</v>
      </c>
      <c r="J305" s="29"/>
      <c r="K305" s="31">
        <f t="shared" si="51"/>
        <v>528</v>
      </c>
      <c r="L305" s="29" t="s">
        <v>1020</v>
      </c>
      <c r="M305" s="29"/>
      <c r="N305" s="31">
        <f t="shared" si="52"/>
        <v>527.9701</v>
      </c>
      <c r="O305" s="29">
        <f t="shared" si="53"/>
        <v>4</v>
      </c>
      <c r="P305" s="31">
        <f t="shared" ca="1" si="54"/>
        <v>0</v>
      </c>
      <c r="Q305" s="32">
        <f t="shared" si="55"/>
        <v>528.131485</v>
      </c>
      <c r="R305" s="29">
        <v>146</v>
      </c>
      <c r="S305" s="29">
        <v>140</v>
      </c>
      <c r="T305" s="29">
        <v>127</v>
      </c>
      <c r="U305" s="29">
        <v>115</v>
      </c>
      <c r="V305" s="29"/>
      <c r="W305" s="29"/>
      <c r="Y305" s="26"/>
      <c r="Z305" s="26"/>
      <c r="AA305" s="26"/>
      <c r="AB305" s="26"/>
      <c r="AC305" s="26"/>
    </row>
    <row r="306" spans="1:29" ht="15">
      <c r="A306" s="43">
        <v>18</v>
      </c>
      <c r="B306" s="43">
        <v>17</v>
      </c>
      <c r="C306" s="43" t="s">
        <v>605</v>
      </c>
      <c r="D306" s="28" t="s">
        <v>41</v>
      </c>
      <c r="E306" s="29">
        <v>156</v>
      </c>
      <c r="F306" s="29">
        <v>163</v>
      </c>
      <c r="G306" s="29"/>
      <c r="H306" s="29">
        <v>179</v>
      </c>
      <c r="I306" s="29"/>
      <c r="J306" s="29"/>
      <c r="K306" s="31">
        <f t="shared" si="51"/>
        <v>498</v>
      </c>
      <c r="L306" s="29" t="s">
        <v>1020</v>
      </c>
      <c r="M306" s="29"/>
      <c r="N306" s="31">
        <f t="shared" si="52"/>
        <v>497.97</v>
      </c>
      <c r="O306" s="29">
        <f t="shared" si="53"/>
        <v>3</v>
      </c>
      <c r="P306" s="31">
        <f t="shared" ca="1" si="54"/>
        <v>0</v>
      </c>
      <c r="Q306" s="32">
        <f t="shared" si="55"/>
        <v>498.16685999999999</v>
      </c>
      <c r="R306" s="29">
        <v>179</v>
      </c>
      <c r="S306" s="29">
        <v>163</v>
      </c>
      <c r="T306" s="29">
        <v>156</v>
      </c>
      <c r="U306" s="29"/>
      <c r="V306" s="29"/>
      <c r="W306" s="29"/>
      <c r="Y306" s="26"/>
      <c r="Z306" s="26"/>
      <c r="AA306" s="26"/>
      <c r="AB306" s="26"/>
      <c r="AC306" s="26"/>
    </row>
    <row r="307" spans="1:29" ht="15">
      <c r="A307" s="43">
        <v>19</v>
      </c>
      <c r="B307" s="43">
        <v>18</v>
      </c>
      <c r="C307" s="43" t="s">
        <v>606</v>
      </c>
      <c r="D307" s="28" t="s">
        <v>56</v>
      </c>
      <c r="E307" s="29"/>
      <c r="F307" s="29">
        <v>234</v>
      </c>
      <c r="G307" s="29">
        <v>256</v>
      </c>
      <c r="H307" s="29"/>
      <c r="I307" s="29"/>
      <c r="J307" s="29"/>
      <c r="K307" s="31">
        <f t="shared" si="51"/>
        <v>490</v>
      </c>
      <c r="L307" s="29" t="s">
        <v>1020</v>
      </c>
      <c r="M307" s="29"/>
      <c r="N307" s="31">
        <f t="shared" si="52"/>
        <v>489.9699</v>
      </c>
      <c r="O307" s="29">
        <f t="shared" si="53"/>
        <v>2</v>
      </c>
      <c r="P307" s="31">
        <f t="shared" ca="1" si="54"/>
        <v>0</v>
      </c>
      <c r="Q307" s="32">
        <f t="shared" si="55"/>
        <v>490.24929999999995</v>
      </c>
      <c r="R307" s="29">
        <v>256</v>
      </c>
      <c r="S307" s="29">
        <v>234</v>
      </c>
      <c r="T307" s="29"/>
      <c r="U307" s="29"/>
      <c r="V307" s="29"/>
      <c r="W307" s="29"/>
      <c r="Y307" s="26"/>
      <c r="Z307" s="26"/>
      <c r="AA307" s="26"/>
      <c r="AB307" s="26"/>
      <c r="AC307" s="26"/>
    </row>
    <row r="308" spans="1:29" ht="15">
      <c r="A308" s="43">
        <v>20</v>
      </c>
      <c r="B308" s="43">
        <v>19</v>
      </c>
      <c r="C308" s="43" t="s">
        <v>607</v>
      </c>
      <c r="D308" s="28" t="s">
        <v>185</v>
      </c>
      <c r="E308" s="29">
        <v>200</v>
      </c>
      <c r="F308" s="29">
        <v>210</v>
      </c>
      <c r="G308" s="29"/>
      <c r="H308" s="29"/>
      <c r="I308" s="29"/>
      <c r="J308" s="29"/>
      <c r="K308" s="31">
        <f t="shared" si="51"/>
        <v>410</v>
      </c>
      <c r="L308" s="29" t="s">
        <v>1020</v>
      </c>
      <c r="M308" s="29"/>
      <c r="N308" s="31">
        <f t="shared" si="52"/>
        <v>409.96980000000002</v>
      </c>
      <c r="O308" s="29">
        <f t="shared" si="53"/>
        <v>2</v>
      </c>
      <c r="P308" s="31">
        <f t="shared" ca="1" si="54"/>
        <v>0</v>
      </c>
      <c r="Q308" s="32">
        <f t="shared" si="55"/>
        <v>410.19979999999998</v>
      </c>
      <c r="R308" s="29">
        <v>210</v>
      </c>
      <c r="S308" s="29">
        <v>200</v>
      </c>
      <c r="T308" s="29"/>
      <c r="U308" s="29"/>
      <c r="V308" s="29"/>
      <c r="W308" s="29"/>
      <c r="Y308" s="26"/>
      <c r="Z308" s="26"/>
      <c r="AA308" s="26"/>
      <c r="AB308" s="26"/>
      <c r="AC308" s="26"/>
    </row>
    <row r="309" spans="1:29" ht="15">
      <c r="A309" s="43">
        <v>21</v>
      </c>
      <c r="B309" s="43">
        <v>20</v>
      </c>
      <c r="C309" s="43" t="s">
        <v>608</v>
      </c>
      <c r="D309" s="28" t="s">
        <v>84</v>
      </c>
      <c r="E309" s="29"/>
      <c r="F309" s="29">
        <v>192</v>
      </c>
      <c r="G309" s="29">
        <v>197</v>
      </c>
      <c r="H309" s="29"/>
      <c r="I309" s="29"/>
      <c r="J309" s="29"/>
      <c r="K309" s="31">
        <f t="shared" si="51"/>
        <v>389</v>
      </c>
      <c r="L309" s="29" t="s">
        <v>1020</v>
      </c>
      <c r="M309" s="29"/>
      <c r="N309" s="31">
        <f t="shared" si="52"/>
        <v>388.96969999999999</v>
      </c>
      <c r="O309" s="29">
        <f t="shared" si="53"/>
        <v>2</v>
      </c>
      <c r="P309" s="31">
        <f t="shared" ca="1" si="54"/>
        <v>0</v>
      </c>
      <c r="Q309" s="32">
        <f t="shared" si="55"/>
        <v>389.1859</v>
      </c>
      <c r="R309" s="29">
        <v>197</v>
      </c>
      <c r="S309" s="29">
        <v>192</v>
      </c>
      <c r="T309" s="29"/>
      <c r="U309" s="29"/>
      <c r="V309" s="29"/>
      <c r="W309" s="29"/>
      <c r="Y309" s="26"/>
      <c r="Z309" s="26"/>
      <c r="AA309" s="26"/>
      <c r="AB309" s="26"/>
      <c r="AC309" s="26"/>
    </row>
    <row r="310" spans="1:29" ht="15">
      <c r="A310" s="43">
        <v>22</v>
      </c>
      <c r="B310" s="43">
        <v>21</v>
      </c>
      <c r="C310" s="43" t="s">
        <v>609</v>
      </c>
      <c r="D310" s="28" t="s">
        <v>185</v>
      </c>
      <c r="E310" s="29"/>
      <c r="F310" s="29">
        <v>180</v>
      </c>
      <c r="G310" s="29">
        <v>207</v>
      </c>
      <c r="H310" s="29"/>
      <c r="I310" s="29"/>
      <c r="J310" s="29"/>
      <c r="K310" s="31">
        <f t="shared" si="51"/>
        <v>387</v>
      </c>
      <c r="L310" s="29" t="s">
        <v>1020</v>
      </c>
      <c r="M310" s="29"/>
      <c r="N310" s="31">
        <f t="shared" si="52"/>
        <v>386.96960000000001</v>
      </c>
      <c r="O310" s="29">
        <f t="shared" si="53"/>
        <v>2</v>
      </c>
      <c r="P310" s="31">
        <f t="shared" ca="1" si="54"/>
        <v>0</v>
      </c>
      <c r="Q310" s="32">
        <f t="shared" si="55"/>
        <v>387.19459999999998</v>
      </c>
      <c r="R310" s="29">
        <v>207</v>
      </c>
      <c r="S310" s="29">
        <v>180</v>
      </c>
      <c r="T310" s="29"/>
      <c r="U310" s="29"/>
      <c r="V310" s="29"/>
      <c r="W310" s="29"/>
      <c r="Y310" s="26"/>
      <c r="Z310" s="26"/>
      <c r="AA310" s="26"/>
      <c r="AB310" s="26"/>
      <c r="AC310" s="26"/>
    </row>
    <row r="311" spans="1:29" ht="15">
      <c r="A311" s="43">
        <v>23</v>
      </c>
      <c r="B311" s="43" t="s">
        <v>70</v>
      </c>
      <c r="C311" s="43" t="s">
        <v>403</v>
      </c>
      <c r="D311" s="28" t="s">
        <v>31</v>
      </c>
      <c r="E311" s="29">
        <v>81</v>
      </c>
      <c r="F311" s="29">
        <v>98</v>
      </c>
      <c r="G311" s="29"/>
      <c r="H311" s="29">
        <v>85</v>
      </c>
      <c r="I311" s="29">
        <v>119</v>
      </c>
      <c r="J311" s="29"/>
      <c r="K311" s="31">
        <f t="shared" si="51"/>
        <v>383</v>
      </c>
      <c r="L311" s="29" t="s">
        <v>1021</v>
      </c>
      <c r="M311" s="29"/>
      <c r="N311" s="31">
        <f t="shared" si="52"/>
        <v>382.96949999999998</v>
      </c>
      <c r="O311" s="29">
        <f t="shared" si="53"/>
        <v>4</v>
      </c>
      <c r="P311" s="31">
        <f t="shared" ca="1" si="54"/>
        <v>0</v>
      </c>
      <c r="Q311" s="32">
        <f t="shared" si="55"/>
        <v>383.09923100000003</v>
      </c>
      <c r="R311" s="29">
        <v>119</v>
      </c>
      <c r="S311" s="29">
        <v>98</v>
      </c>
      <c r="T311" s="29">
        <v>85</v>
      </c>
      <c r="U311" s="29">
        <v>81</v>
      </c>
      <c r="V311" s="29"/>
      <c r="W311" s="29"/>
      <c r="Y311" s="26"/>
      <c r="Z311" s="26"/>
      <c r="AA311" s="26"/>
      <c r="AB311" s="26"/>
      <c r="AC311" s="26"/>
    </row>
    <row r="312" spans="1:29" ht="15">
      <c r="A312" s="43">
        <v>24</v>
      </c>
      <c r="B312" s="43">
        <v>22</v>
      </c>
      <c r="C312" s="43" t="s">
        <v>610</v>
      </c>
      <c r="D312" s="28" t="s">
        <v>37</v>
      </c>
      <c r="E312" s="29"/>
      <c r="F312" s="29">
        <v>177</v>
      </c>
      <c r="G312" s="29"/>
      <c r="H312" s="29">
        <v>154</v>
      </c>
      <c r="I312" s="29"/>
      <c r="J312" s="29"/>
      <c r="K312" s="31">
        <f t="shared" si="51"/>
        <v>331</v>
      </c>
      <c r="L312" s="29" t="s">
        <v>1020</v>
      </c>
      <c r="M312" s="29"/>
      <c r="N312" s="31">
        <f t="shared" si="52"/>
        <v>330.96940000000001</v>
      </c>
      <c r="O312" s="29">
        <f t="shared" si="53"/>
        <v>2</v>
      </c>
      <c r="P312" s="31">
        <f t="shared" ca="1" si="54"/>
        <v>0</v>
      </c>
      <c r="Q312" s="32">
        <f t="shared" si="55"/>
        <v>331.16180000000003</v>
      </c>
      <c r="R312" s="29">
        <v>177</v>
      </c>
      <c r="S312" s="29">
        <v>154</v>
      </c>
      <c r="T312" s="29"/>
      <c r="U312" s="29"/>
      <c r="V312" s="29"/>
      <c r="W312" s="29"/>
      <c r="Y312" s="26"/>
      <c r="Z312" s="26"/>
      <c r="AA312" s="26"/>
      <c r="AB312" s="26"/>
      <c r="AC312" s="26"/>
    </row>
    <row r="313" spans="1:29" ht="15">
      <c r="A313" s="43">
        <v>25</v>
      </c>
      <c r="B313" s="43">
        <v>23</v>
      </c>
      <c r="C313" s="43" t="s">
        <v>611</v>
      </c>
      <c r="D313" s="28" t="s">
        <v>67</v>
      </c>
      <c r="E313" s="29">
        <v>147</v>
      </c>
      <c r="F313" s="29"/>
      <c r="G313" s="29">
        <v>163</v>
      </c>
      <c r="H313" s="29"/>
      <c r="I313" s="29"/>
      <c r="J313" s="29"/>
      <c r="K313" s="31">
        <f t="shared" si="51"/>
        <v>310</v>
      </c>
      <c r="L313" s="29" t="s">
        <v>1020</v>
      </c>
      <c r="M313" s="29"/>
      <c r="N313" s="31">
        <f t="shared" si="52"/>
        <v>309.96929999999998</v>
      </c>
      <c r="O313" s="29">
        <f t="shared" si="53"/>
        <v>2</v>
      </c>
      <c r="P313" s="31">
        <f t="shared" ca="1" si="54"/>
        <v>0</v>
      </c>
      <c r="Q313" s="32">
        <f t="shared" si="55"/>
        <v>310.14699999999999</v>
      </c>
      <c r="R313" s="29">
        <v>163</v>
      </c>
      <c r="S313" s="29">
        <v>147</v>
      </c>
      <c r="T313" s="29"/>
      <c r="U313" s="29"/>
      <c r="V313" s="29"/>
      <c r="W313" s="29"/>
      <c r="Y313" s="26"/>
      <c r="Z313" s="26"/>
      <c r="AA313" s="26"/>
      <c r="AB313" s="26"/>
      <c r="AC313" s="26"/>
    </row>
    <row r="314" spans="1:29" ht="15">
      <c r="A314" s="43">
        <v>26</v>
      </c>
      <c r="B314" s="43">
        <v>24</v>
      </c>
      <c r="C314" s="43" t="s">
        <v>612</v>
      </c>
      <c r="D314" s="28" t="s">
        <v>84</v>
      </c>
      <c r="E314" s="29"/>
      <c r="F314" s="29"/>
      <c r="G314" s="29">
        <v>153</v>
      </c>
      <c r="H314" s="29">
        <v>138</v>
      </c>
      <c r="I314" s="29"/>
      <c r="J314" s="29"/>
      <c r="K314" s="31">
        <f t="shared" si="51"/>
        <v>291</v>
      </c>
      <c r="L314" s="31" t="s">
        <v>1020</v>
      </c>
      <c r="M314" s="31"/>
      <c r="N314" s="31">
        <f t="shared" si="52"/>
        <v>290.9692</v>
      </c>
      <c r="O314" s="31">
        <f t="shared" si="53"/>
        <v>2</v>
      </c>
      <c r="P314" s="31">
        <f t="shared" ca="1" si="54"/>
        <v>0</v>
      </c>
      <c r="Q314" s="32">
        <f t="shared" si="55"/>
        <v>291.13600000000002</v>
      </c>
      <c r="R314" s="29">
        <v>153</v>
      </c>
      <c r="S314" s="29">
        <v>138</v>
      </c>
      <c r="T314" s="29"/>
      <c r="U314" s="29"/>
      <c r="V314" s="29"/>
      <c r="W314" s="29"/>
      <c r="Y314" s="26"/>
      <c r="Z314" s="26"/>
      <c r="AA314" s="26"/>
      <c r="AB314" s="26"/>
      <c r="AC314" s="26"/>
    </row>
    <row r="315" spans="1:29" ht="15">
      <c r="A315" s="43">
        <v>27</v>
      </c>
      <c r="B315" s="43">
        <v>25</v>
      </c>
      <c r="C315" s="43" t="s">
        <v>613</v>
      </c>
      <c r="D315" s="28" t="s">
        <v>28</v>
      </c>
      <c r="E315" s="29"/>
      <c r="F315" s="29">
        <v>276</v>
      </c>
      <c r="G315" s="29"/>
      <c r="H315" s="29"/>
      <c r="I315" s="29"/>
      <c r="J315" s="29"/>
      <c r="K315" s="31">
        <f t="shared" si="51"/>
        <v>276</v>
      </c>
      <c r="L315" s="29" t="s">
        <v>1020</v>
      </c>
      <c r="M315" s="29"/>
      <c r="N315" s="31">
        <f t="shared" si="52"/>
        <v>275.96910000000003</v>
      </c>
      <c r="O315" s="29">
        <f t="shared" si="53"/>
        <v>1</v>
      </c>
      <c r="P315" s="31">
        <f t="shared" ca="1" si="54"/>
        <v>0</v>
      </c>
      <c r="Q315" s="32">
        <f t="shared" si="55"/>
        <v>276.24510000000004</v>
      </c>
      <c r="R315" s="29">
        <v>276</v>
      </c>
      <c r="S315" s="29"/>
      <c r="T315" s="29"/>
      <c r="U315" s="29"/>
      <c r="V315" s="29"/>
      <c r="W315" s="29"/>
      <c r="Y315" s="26"/>
      <c r="Z315" s="26"/>
      <c r="AA315" s="26"/>
      <c r="AB315" s="26"/>
      <c r="AC315" s="26"/>
    </row>
    <row r="316" spans="1:29" ht="15">
      <c r="A316" s="43">
        <v>28</v>
      </c>
      <c r="B316" s="43">
        <v>26</v>
      </c>
      <c r="C316" s="43" t="s">
        <v>614</v>
      </c>
      <c r="D316" s="28" t="s">
        <v>41</v>
      </c>
      <c r="E316" s="29"/>
      <c r="F316" s="29"/>
      <c r="G316" s="29"/>
      <c r="H316" s="29">
        <v>219</v>
      </c>
      <c r="I316" s="29"/>
      <c r="J316" s="29"/>
      <c r="K316" s="31">
        <f t="shared" si="51"/>
        <v>219</v>
      </c>
      <c r="L316" s="31" t="s">
        <v>1020</v>
      </c>
      <c r="M316" s="31"/>
      <c r="N316" s="31">
        <f t="shared" si="52"/>
        <v>218.96899999999999</v>
      </c>
      <c r="O316" s="31">
        <f t="shared" si="53"/>
        <v>1</v>
      </c>
      <c r="P316" s="31" t="str">
        <f t="shared" ca="1" si="54"/>
        <v>Y</v>
      </c>
      <c r="Q316" s="32">
        <f t="shared" si="55"/>
        <v>219.18799999999999</v>
      </c>
      <c r="R316" s="29">
        <v>219</v>
      </c>
      <c r="S316" s="29"/>
      <c r="T316" s="29"/>
      <c r="U316" s="29"/>
      <c r="V316" s="29"/>
      <c r="W316" s="29"/>
      <c r="Y316" s="26"/>
      <c r="Z316" s="26"/>
      <c r="AA316" s="26"/>
      <c r="AB316" s="26"/>
      <c r="AC316" s="26"/>
    </row>
    <row r="317" spans="1:29" ht="15">
      <c r="A317" s="43">
        <v>29</v>
      </c>
      <c r="B317" s="43">
        <v>27</v>
      </c>
      <c r="C317" s="43" t="s">
        <v>615</v>
      </c>
      <c r="D317" s="28" t="s">
        <v>167</v>
      </c>
      <c r="E317" s="29"/>
      <c r="F317" s="29"/>
      <c r="G317" s="29"/>
      <c r="H317" s="29">
        <v>216</v>
      </c>
      <c r="I317" s="29"/>
      <c r="J317" s="29"/>
      <c r="K317" s="31">
        <f t="shared" si="51"/>
        <v>216</v>
      </c>
      <c r="L317" s="31" t="s">
        <v>1020</v>
      </c>
      <c r="M317" s="31"/>
      <c r="N317" s="31">
        <f t="shared" si="52"/>
        <v>215.96889999999999</v>
      </c>
      <c r="O317" s="31">
        <f t="shared" si="53"/>
        <v>1</v>
      </c>
      <c r="P317" s="31" t="str">
        <f t="shared" ca="1" si="54"/>
        <v>Y</v>
      </c>
      <c r="Q317" s="32">
        <f t="shared" si="55"/>
        <v>216.1849</v>
      </c>
      <c r="R317" s="29">
        <v>216</v>
      </c>
      <c r="S317" s="29"/>
      <c r="T317" s="29"/>
      <c r="U317" s="29"/>
      <c r="V317" s="29"/>
      <c r="W317" s="29"/>
      <c r="Y317" s="26"/>
      <c r="Z317" s="26"/>
      <c r="AA317" s="26"/>
      <c r="AB317" s="26"/>
      <c r="AC317" s="26"/>
    </row>
    <row r="318" spans="1:29" ht="15">
      <c r="A318" s="43">
        <v>30</v>
      </c>
      <c r="B318" s="43">
        <v>28</v>
      </c>
      <c r="C318" s="43" t="s">
        <v>616</v>
      </c>
      <c r="D318" s="28" t="s">
        <v>84</v>
      </c>
      <c r="E318" s="29"/>
      <c r="F318" s="29"/>
      <c r="G318" s="29">
        <v>210</v>
      </c>
      <c r="H318" s="29"/>
      <c r="I318" s="29"/>
      <c r="J318" s="29"/>
      <c r="K318" s="31">
        <f t="shared" si="51"/>
        <v>210</v>
      </c>
      <c r="L318" s="31" t="s">
        <v>1020</v>
      </c>
      <c r="M318" s="31"/>
      <c r="N318" s="31">
        <f t="shared" si="52"/>
        <v>209.96879999999999</v>
      </c>
      <c r="O318" s="31">
        <f t="shared" si="53"/>
        <v>1</v>
      </c>
      <c r="P318" s="31">
        <f t="shared" ca="1" si="54"/>
        <v>0</v>
      </c>
      <c r="Q318" s="32">
        <f t="shared" si="55"/>
        <v>210.1788</v>
      </c>
      <c r="R318" s="29">
        <v>210</v>
      </c>
      <c r="S318" s="29"/>
      <c r="T318" s="29"/>
      <c r="U318" s="29"/>
      <c r="V318" s="29"/>
      <c r="W318" s="29"/>
      <c r="Y318" s="26"/>
      <c r="Z318" s="26"/>
      <c r="AA318" s="26"/>
      <c r="AB318" s="26"/>
      <c r="AC318" s="26"/>
    </row>
    <row r="319" spans="1:29" ht="15">
      <c r="A319" s="43">
        <v>31</v>
      </c>
      <c r="B319" s="43">
        <v>29</v>
      </c>
      <c r="C319" s="43" t="s">
        <v>617</v>
      </c>
      <c r="D319" s="28" t="s">
        <v>190</v>
      </c>
      <c r="E319" s="29"/>
      <c r="F319" s="29"/>
      <c r="G319" s="29">
        <v>208</v>
      </c>
      <c r="H319" s="29"/>
      <c r="I319" s="29"/>
      <c r="J319" s="29"/>
      <c r="K319" s="31">
        <f t="shared" si="51"/>
        <v>208</v>
      </c>
      <c r="L319" s="31" t="s">
        <v>1020</v>
      </c>
      <c r="M319" s="31"/>
      <c r="N319" s="31">
        <f t="shared" si="52"/>
        <v>207.96870000000001</v>
      </c>
      <c r="O319" s="31">
        <f t="shared" si="53"/>
        <v>1</v>
      </c>
      <c r="P319" s="31">
        <f t="shared" ca="1" si="54"/>
        <v>0</v>
      </c>
      <c r="Q319" s="32">
        <f t="shared" si="55"/>
        <v>208.17670000000001</v>
      </c>
      <c r="R319" s="29">
        <v>208</v>
      </c>
      <c r="S319" s="29"/>
      <c r="T319" s="29"/>
      <c r="U319" s="29"/>
      <c r="V319" s="29"/>
      <c r="W319" s="29"/>
      <c r="Y319" s="26"/>
      <c r="Z319" s="26"/>
      <c r="AA319" s="26"/>
      <c r="AB319" s="26"/>
      <c r="AC319" s="26"/>
    </row>
    <row r="320" spans="1:29" ht="15">
      <c r="A320" s="43">
        <v>32</v>
      </c>
      <c r="B320" s="43">
        <v>30</v>
      </c>
      <c r="C320" s="43" t="s">
        <v>618</v>
      </c>
      <c r="D320" s="28" t="s">
        <v>84</v>
      </c>
      <c r="E320" s="29">
        <v>190</v>
      </c>
      <c r="F320" s="29"/>
      <c r="G320" s="29"/>
      <c r="H320" s="29"/>
      <c r="I320" s="29"/>
      <c r="J320" s="29"/>
      <c r="K320" s="31">
        <f t="shared" si="51"/>
        <v>190</v>
      </c>
      <c r="L320" s="29" t="s">
        <v>1020</v>
      </c>
      <c r="M320" s="29"/>
      <c r="N320" s="31">
        <f t="shared" si="52"/>
        <v>189.96860000000001</v>
      </c>
      <c r="O320" s="29">
        <f t="shared" si="53"/>
        <v>1</v>
      </c>
      <c r="P320" s="31">
        <f t="shared" ca="1" si="54"/>
        <v>0</v>
      </c>
      <c r="Q320" s="32">
        <f t="shared" si="55"/>
        <v>190.15860000000001</v>
      </c>
      <c r="R320" s="29">
        <v>190</v>
      </c>
      <c r="S320" s="29"/>
      <c r="T320" s="29"/>
      <c r="U320" s="29"/>
      <c r="V320" s="29"/>
      <c r="W320" s="29"/>
      <c r="Y320" s="26"/>
      <c r="Z320" s="26"/>
      <c r="AA320" s="26"/>
      <c r="AB320" s="26"/>
      <c r="AC320" s="26"/>
    </row>
    <row r="321" spans="1:29" ht="15">
      <c r="A321" s="43">
        <v>33</v>
      </c>
      <c r="B321" s="43">
        <v>31</v>
      </c>
      <c r="C321" s="43" t="s">
        <v>265</v>
      </c>
      <c r="D321" s="28" t="s">
        <v>64</v>
      </c>
      <c r="E321" s="29"/>
      <c r="F321" s="29"/>
      <c r="G321" s="29"/>
      <c r="H321" s="29"/>
      <c r="I321" s="29">
        <v>181</v>
      </c>
      <c r="J321" s="29"/>
      <c r="K321" s="31">
        <f t="shared" si="51"/>
        <v>181</v>
      </c>
      <c r="L321" s="31" t="s">
        <v>1020</v>
      </c>
      <c r="M321" s="31"/>
      <c r="N321" s="31">
        <f t="shared" si="52"/>
        <v>180.96850000000001</v>
      </c>
      <c r="O321" s="31">
        <f t="shared" si="53"/>
        <v>1</v>
      </c>
      <c r="P321" s="31">
        <f t="shared" ca="1" si="54"/>
        <v>0</v>
      </c>
      <c r="Q321" s="32">
        <f t="shared" si="55"/>
        <v>181.14950000000002</v>
      </c>
      <c r="R321" s="29">
        <v>181</v>
      </c>
      <c r="S321" s="29"/>
      <c r="T321" s="29"/>
      <c r="U321" s="29"/>
      <c r="V321" s="29"/>
      <c r="W321" s="29"/>
      <c r="Y321" s="26"/>
      <c r="Z321" s="26"/>
      <c r="AA321" s="26"/>
      <c r="AB321" s="26"/>
      <c r="AC321" s="26"/>
    </row>
    <row r="322" spans="1:29" ht="15">
      <c r="A322" s="43">
        <v>34</v>
      </c>
      <c r="B322" s="43">
        <v>32</v>
      </c>
      <c r="C322" s="43" t="s">
        <v>619</v>
      </c>
      <c r="D322" s="28" t="s">
        <v>19</v>
      </c>
      <c r="E322" s="29">
        <v>172</v>
      </c>
      <c r="F322" s="29"/>
      <c r="G322" s="29"/>
      <c r="H322" s="29"/>
      <c r="I322" s="29"/>
      <c r="J322" s="29"/>
      <c r="K322" s="31">
        <f t="shared" si="51"/>
        <v>172</v>
      </c>
      <c r="L322" s="29" t="s">
        <v>1020</v>
      </c>
      <c r="M322" s="29"/>
      <c r="N322" s="31">
        <f t="shared" si="52"/>
        <v>171.9684</v>
      </c>
      <c r="O322" s="29">
        <f t="shared" si="53"/>
        <v>1</v>
      </c>
      <c r="P322" s="31">
        <f t="shared" ca="1" si="54"/>
        <v>0</v>
      </c>
      <c r="Q322" s="32">
        <f t="shared" si="55"/>
        <v>172.1404</v>
      </c>
      <c r="R322" s="29">
        <v>172</v>
      </c>
      <c r="S322" s="29"/>
      <c r="T322" s="29"/>
      <c r="U322" s="29"/>
      <c r="V322" s="29"/>
      <c r="W322" s="29"/>
      <c r="Y322" s="26"/>
      <c r="Z322" s="26"/>
      <c r="AA322" s="26"/>
      <c r="AB322" s="26"/>
      <c r="AC322" s="26"/>
    </row>
    <row r="323" spans="1:29" ht="15">
      <c r="A323" s="43">
        <v>35</v>
      </c>
      <c r="B323" s="43">
        <v>33</v>
      </c>
      <c r="C323" s="43" t="s">
        <v>620</v>
      </c>
      <c r="D323" s="28" t="s">
        <v>49</v>
      </c>
      <c r="E323" s="29"/>
      <c r="F323" s="29"/>
      <c r="G323" s="29"/>
      <c r="H323" s="29">
        <v>166</v>
      </c>
      <c r="I323" s="29"/>
      <c r="J323" s="29"/>
      <c r="K323" s="31">
        <f t="shared" si="51"/>
        <v>166</v>
      </c>
      <c r="L323" s="31" t="s">
        <v>1020</v>
      </c>
      <c r="M323" s="31"/>
      <c r="N323" s="31">
        <f t="shared" si="52"/>
        <v>165.9683</v>
      </c>
      <c r="O323" s="31">
        <f t="shared" si="53"/>
        <v>1</v>
      </c>
      <c r="P323" s="31" t="str">
        <f t="shared" ca="1" si="54"/>
        <v>Y</v>
      </c>
      <c r="Q323" s="32">
        <f t="shared" si="55"/>
        <v>166.1343</v>
      </c>
      <c r="R323" s="29">
        <v>166</v>
      </c>
      <c r="S323" s="29"/>
      <c r="T323" s="29"/>
      <c r="U323" s="29"/>
      <c r="V323" s="29"/>
      <c r="W323" s="29"/>
      <c r="Y323" s="26"/>
      <c r="Z323" s="26"/>
      <c r="AA323" s="26"/>
      <c r="AB323" s="26"/>
      <c r="AC323" s="26"/>
    </row>
    <row r="324" spans="1:29" ht="15">
      <c r="A324" s="43">
        <v>36</v>
      </c>
      <c r="B324" s="43">
        <v>34</v>
      </c>
      <c r="C324" s="43" t="s">
        <v>621</v>
      </c>
      <c r="D324" s="28" t="s">
        <v>64</v>
      </c>
      <c r="E324" s="29"/>
      <c r="F324" s="29"/>
      <c r="G324" s="29"/>
      <c r="H324" s="29">
        <v>148</v>
      </c>
      <c r="I324" s="29"/>
      <c r="J324" s="29"/>
      <c r="K324" s="31">
        <f t="shared" si="51"/>
        <v>148</v>
      </c>
      <c r="L324" s="31" t="s">
        <v>1020</v>
      </c>
      <c r="M324" s="31"/>
      <c r="N324" s="31">
        <f t="shared" si="52"/>
        <v>147.9682</v>
      </c>
      <c r="O324" s="31">
        <f t="shared" si="53"/>
        <v>1</v>
      </c>
      <c r="P324" s="31" t="str">
        <f t="shared" ca="1" si="54"/>
        <v>Y</v>
      </c>
      <c r="Q324" s="32">
        <f t="shared" si="55"/>
        <v>148.11619999999999</v>
      </c>
      <c r="R324" s="29">
        <v>148</v>
      </c>
      <c r="S324" s="29"/>
      <c r="T324" s="29"/>
      <c r="U324" s="29"/>
      <c r="V324" s="29"/>
      <c r="W324" s="29"/>
      <c r="Y324" s="26"/>
      <c r="Z324" s="26"/>
      <c r="AA324" s="26"/>
      <c r="AB324" s="26"/>
      <c r="AC324" s="26"/>
    </row>
    <row r="325" spans="1:29" ht="15">
      <c r="A325" s="43">
        <v>37</v>
      </c>
      <c r="B325" s="43">
        <v>35</v>
      </c>
      <c r="C325" s="43" t="s">
        <v>622</v>
      </c>
      <c r="D325" s="28" t="s">
        <v>19</v>
      </c>
      <c r="E325" s="29"/>
      <c r="F325" s="29">
        <v>143</v>
      </c>
      <c r="G325" s="29"/>
      <c r="H325" s="29"/>
      <c r="I325" s="29"/>
      <c r="J325" s="29"/>
      <c r="K325" s="31">
        <f t="shared" si="51"/>
        <v>143</v>
      </c>
      <c r="L325" s="29" t="s">
        <v>1020</v>
      </c>
      <c r="M325" s="29"/>
      <c r="N325" s="31">
        <f t="shared" si="52"/>
        <v>142.96809999999999</v>
      </c>
      <c r="O325" s="29">
        <f t="shared" si="53"/>
        <v>1</v>
      </c>
      <c r="P325" s="31">
        <f t="shared" ca="1" si="54"/>
        <v>0</v>
      </c>
      <c r="Q325" s="32">
        <f t="shared" si="55"/>
        <v>143.11109999999999</v>
      </c>
      <c r="R325" s="29">
        <v>143</v>
      </c>
      <c r="S325" s="29"/>
      <c r="T325" s="29"/>
      <c r="U325" s="29"/>
      <c r="V325" s="29"/>
      <c r="W325" s="29"/>
      <c r="Y325" s="26"/>
      <c r="Z325" s="26"/>
      <c r="AA325" s="26"/>
      <c r="AB325" s="26"/>
      <c r="AC325" s="26"/>
    </row>
    <row r="326" spans="1:29" ht="15">
      <c r="A326" s="43">
        <v>38</v>
      </c>
      <c r="B326" s="43">
        <v>36</v>
      </c>
      <c r="C326" s="43" t="s">
        <v>343</v>
      </c>
      <c r="D326" s="28" t="s">
        <v>64</v>
      </c>
      <c r="E326" s="29"/>
      <c r="F326" s="29"/>
      <c r="G326" s="29"/>
      <c r="H326" s="29"/>
      <c r="I326" s="29">
        <v>142</v>
      </c>
      <c r="J326" s="29"/>
      <c r="K326" s="31">
        <f t="shared" si="51"/>
        <v>142</v>
      </c>
      <c r="L326" s="31" t="s">
        <v>1020</v>
      </c>
      <c r="M326" s="31"/>
      <c r="N326" s="31">
        <f t="shared" si="52"/>
        <v>141.96799999999999</v>
      </c>
      <c r="O326" s="31">
        <f t="shared" si="53"/>
        <v>1</v>
      </c>
      <c r="P326" s="31">
        <f t="shared" ca="1" si="54"/>
        <v>0</v>
      </c>
      <c r="Q326" s="32">
        <f t="shared" si="55"/>
        <v>142.10999999999999</v>
      </c>
      <c r="R326" s="29">
        <v>142</v>
      </c>
      <c r="S326" s="29"/>
      <c r="T326" s="29"/>
      <c r="U326" s="29"/>
      <c r="V326" s="29"/>
      <c r="W326" s="29"/>
      <c r="Y326" s="26"/>
      <c r="Z326" s="26"/>
      <c r="AA326" s="26"/>
      <c r="AB326" s="26"/>
      <c r="AC326" s="26"/>
    </row>
    <row r="327" spans="1:29" ht="15">
      <c r="A327" s="43">
        <v>39</v>
      </c>
      <c r="B327" s="43">
        <v>37</v>
      </c>
      <c r="C327" s="43" t="s">
        <v>623</v>
      </c>
      <c r="D327" s="28" t="s">
        <v>167</v>
      </c>
      <c r="E327" s="29">
        <v>135</v>
      </c>
      <c r="F327" s="29"/>
      <c r="G327" s="29"/>
      <c r="H327" s="29"/>
      <c r="I327" s="29"/>
      <c r="J327" s="29"/>
      <c r="K327" s="31">
        <f t="shared" si="51"/>
        <v>135</v>
      </c>
      <c r="L327" s="29" t="s">
        <v>1020</v>
      </c>
      <c r="M327" s="29"/>
      <c r="N327" s="31">
        <f t="shared" si="52"/>
        <v>134.96789999999999</v>
      </c>
      <c r="O327" s="29">
        <f t="shared" si="53"/>
        <v>1</v>
      </c>
      <c r="P327" s="31">
        <f t="shared" ca="1" si="54"/>
        <v>0</v>
      </c>
      <c r="Q327" s="32">
        <f t="shared" si="55"/>
        <v>135.10289999999998</v>
      </c>
      <c r="R327" s="29">
        <v>135</v>
      </c>
      <c r="S327" s="29"/>
      <c r="T327" s="29"/>
      <c r="U327" s="29"/>
      <c r="V327" s="29"/>
      <c r="W327" s="29"/>
      <c r="Y327" s="26"/>
      <c r="Z327" s="26"/>
      <c r="AA327" s="26"/>
      <c r="AB327" s="26"/>
      <c r="AC327" s="26"/>
    </row>
    <row r="328" spans="1:29" ht="15">
      <c r="A328" s="43">
        <v>40</v>
      </c>
      <c r="B328" s="43">
        <v>38</v>
      </c>
      <c r="C328" s="43" t="s">
        <v>382</v>
      </c>
      <c r="D328" s="28" t="s">
        <v>24</v>
      </c>
      <c r="E328" s="29"/>
      <c r="F328" s="29"/>
      <c r="G328" s="29"/>
      <c r="H328" s="29"/>
      <c r="I328" s="29">
        <v>126</v>
      </c>
      <c r="J328" s="29"/>
      <c r="K328" s="31">
        <f t="shared" si="51"/>
        <v>126</v>
      </c>
      <c r="L328" s="31" t="s">
        <v>1020</v>
      </c>
      <c r="M328" s="31"/>
      <c r="N328" s="31">
        <f t="shared" si="52"/>
        <v>125.9678</v>
      </c>
      <c r="O328" s="31">
        <f t="shared" si="53"/>
        <v>1</v>
      </c>
      <c r="P328" s="31">
        <f t="shared" ca="1" si="54"/>
        <v>0</v>
      </c>
      <c r="Q328" s="32">
        <f t="shared" si="55"/>
        <v>126.0938</v>
      </c>
      <c r="R328" s="29">
        <v>126</v>
      </c>
      <c r="S328" s="29"/>
      <c r="T328" s="29"/>
      <c r="U328" s="29"/>
      <c r="V328" s="29"/>
      <c r="W328" s="29"/>
      <c r="Y328" s="26"/>
      <c r="Z328" s="26"/>
      <c r="AA328" s="26"/>
      <c r="AB328" s="26"/>
      <c r="AC328" s="26"/>
    </row>
    <row r="329" spans="1:29" ht="15">
      <c r="A329" s="43">
        <v>41</v>
      </c>
      <c r="B329" s="43">
        <v>39</v>
      </c>
      <c r="C329" s="43" t="s">
        <v>624</v>
      </c>
      <c r="D329" s="28" t="s">
        <v>67</v>
      </c>
      <c r="E329" s="29"/>
      <c r="F329" s="29"/>
      <c r="G329" s="29"/>
      <c r="H329" s="29">
        <v>110</v>
      </c>
      <c r="I329" s="29"/>
      <c r="J329" s="29"/>
      <c r="K329" s="31">
        <f t="shared" si="51"/>
        <v>110</v>
      </c>
      <c r="L329" s="31" t="s">
        <v>1020</v>
      </c>
      <c r="M329" s="31"/>
      <c r="N329" s="31">
        <f t="shared" si="52"/>
        <v>109.96769999999999</v>
      </c>
      <c r="O329" s="31">
        <f t="shared" si="53"/>
        <v>1</v>
      </c>
      <c r="P329" s="31" t="str">
        <f t="shared" ca="1" si="54"/>
        <v>Y</v>
      </c>
      <c r="Q329" s="32">
        <f t="shared" si="55"/>
        <v>110.07769999999999</v>
      </c>
      <c r="R329" s="29">
        <v>110</v>
      </c>
      <c r="S329" s="29"/>
      <c r="T329" s="29"/>
      <c r="U329" s="29"/>
      <c r="V329" s="29"/>
      <c r="W329" s="29"/>
      <c r="Y329" s="26"/>
      <c r="Z329" s="26"/>
      <c r="AA329" s="26"/>
      <c r="AB329" s="26"/>
      <c r="AC329" s="26"/>
    </row>
    <row r="330" spans="1:29" ht="15">
      <c r="A330" s="43">
        <v>42</v>
      </c>
      <c r="B330" s="43">
        <v>40</v>
      </c>
      <c r="C330" s="43" t="s">
        <v>625</v>
      </c>
      <c r="D330" s="28" t="s">
        <v>19</v>
      </c>
      <c r="E330" s="29"/>
      <c r="F330" s="29">
        <v>106</v>
      </c>
      <c r="G330" s="29"/>
      <c r="H330" s="29"/>
      <c r="I330" s="29"/>
      <c r="J330" s="29"/>
      <c r="K330" s="31">
        <f t="shared" si="51"/>
        <v>106</v>
      </c>
      <c r="L330" s="29" t="s">
        <v>1020</v>
      </c>
      <c r="M330" s="29"/>
      <c r="N330" s="31">
        <f t="shared" si="52"/>
        <v>105.9676</v>
      </c>
      <c r="O330" s="29">
        <f t="shared" si="53"/>
        <v>1</v>
      </c>
      <c r="P330" s="31">
        <f t="shared" ca="1" si="54"/>
        <v>0</v>
      </c>
      <c r="Q330" s="32">
        <f t="shared" si="55"/>
        <v>106.0736</v>
      </c>
      <c r="R330" s="29">
        <v>106</v>
      </c>
      <c r="S330" s="29"/>
      <c r="T330" s="29"/>
      <c r="U330" s="29"/>
      <c r="V330" s="29"/>
      <c r="W330" s="29"/>
      <c r="Y330" s="26"/>
      <c r="Z330" s="26"/>
      <c r="AA330" s="26"/>
      <c r="AB330" s="26"/>
      <c r="AC330" s="26"/>
    </row>
    <row r="331" spans="1:29" ht="15">
      <c r="A331" s="43">
        <v>43</v>
      </c>
      <c r="B331" s="43">
        <v>41</v>
      </c>
      <c r="C331" s="43" t="s">
        <v>626</v>
      </c>
      <c r="D331" s="28" t="s">
        <v>77</v>
      </c>
      <c r="E331" s="29"/>
      <c r="F331" s="29"/>
      <c r="G331" s="29"/>
      <c r="H331" s="29">
        <v>105</v>
      </c>
      <c r="I331" s="29"/>
      <c r="J331" s="29"/>
      <c r="K331" s="31">
        <f t="shared" si="51"/>
        <v>105</v>
      </c>
      <c r="L331" s="31" t="s">
        <v>1020</v>
      </c>
      <c r="M331" s="31"/>
      <c r="N331" s="31">
        <f t="shared" si="52"/>
        <v>104.9675</v>
      </c>
      <c r="O331" s="31">
        <f t="shared" si="53"/>
        <v>1</v>
      </c>
      <c r="P331" s="31" t="str">
        <f t="shared" ca="1" si="54"/>
        <v>Y</v>
      </c>
      <c r="Q331" s="32">
        <f t="shared" si="55"/>
        <v>105.07250000000001</v>
      </c>
      <c r="R331" s="29">
        <v>105</v>
      </c>
      <c r="S331" s="29"/>
      <c r="T331" s="29"/>
      <c r="U331" s="29"/>
      <c r="V331" s="29"/>
      <c r="W331" s="29"/>
      <c r="Y331" s="26"/>
      <c r="Z331" s="26"/>
      <c r="AA331" s="26"/>
      <c r="AB331" s="26"/>
      <c r="AC331" s="26"/>
    </row>
    <row r="332" spans="1:29" ht="15">
      <c r="A332" s="43">
        <v>44</v>
      </c>
      <c r="B332" s="43">
        <v>42</v>
      </c>
      <c r="C332" s="43" t="s">
        <v>627</v>
      </c>
      <c r="D332" s="28" t="s">
        <v>28</v>
      </c>
      <c r="E332" s="29">
        <v>99</v>
      </c>
      <c r="F332" s="29"/>
      <c r="G332" s="29"/>
      <c r="H332" s="29"/>
      <c r="I332" s="29"/>
      <c r="J332" s="29"/>
      <c r="K332" s="31">
        <f t="shared" si="51"/>
        <v>99</v>
      </c>
      <c r="L332" s="29" t="s">
        <v>1020</v>
      </c>
      <c r="M332" s="29"/>
      <c r="N332" s="31">
        <f t="shared" si="52"/>
        <v>98.967399999999998</v>
      </c>
      <c r="O332" s="29">
        <f t="shared" si="53"/>
        <v>1</v>
      </c>
      <c r="P332" s="31">
        <f t="shared" ca="1" si="54"/>
        <v>0</v>
      </c>
      <c r="Q332" s="32">
        <f t="shared" si="55"/>
        <v>99.066400000000002</v>
      </c>
      <c r="R332" s="29">
        <v>99</v>
      </c>
      <c r="S332" s="29"/>
      <c r="T332" s="29"/>
      <c r="U332" s="29"/>
      <c r="V332" s="29"/>
      <c r="W332" s="29"/>
      <c r="Y332" s="26"/>
      <c r="Z332" s="26"/>
      <c r="AA332" s="26"/>
      <c r="AB332" s="26"/>
      <c r="AC332" s="26"/>
    </row>
    <row r="333" spans="1:29" ht="15">
      <c r="A333" s="43">
        <v>45</v>
      </c>
      <c r="B333" s="43">
        <v>43</v>
      </c>
      <c r="C333" s="43" t="s">
        <v>628</v>
      </c>
      <c r="D333" s="28" t="s">
        <v>56</v>
      </c>
      <c r="E333" s="29">
        <v>87</v>
      </c>
      <c r="F333" s="29"/>
      <c r="G333" s="29"/>
      <c r="H333" s="29"/>
      <c r="I333" s="29"/>
      <c r="J333" s="29"/>
      <c r="K333" s="31">
        <f t="shared" si="51"/>
        <v>87</v>
      </c>
      <c r="L333" s="29" t="s">
        <v>1020</v>
      </c>
      <c r="M333" s="29"/>
      <c r="N333" s="31">
        <f t="shared" si="52"/>
        <v>86.967299999999994</v>
      </c>
      <c r="O333" s="29">
        <f t="shared" si="53"/>
        <v>1</v>
      </c>
      <c r="P333" s="31">
        <f t="shared" ca="1" si="54"/>
        <v>0</v>
      </c>
      <c r="Q333" s="32">
        <f t="shared" si="55"/>
        <v>87.054299999999998</v>
      </c>
      <c r="R333" s="29">
        <v>87</v>
      </c>
      <c r="S333" s="29"/>
      <c r="T333" s="29"/>
      <c r="U333" s="29"/>
      <c r="V333" s="29"/>
      <c r="W333" s="29"/>
      <c r="Y333" s="26"/>
      <c r="Z333" s="26"/>
      <c r="AA333" s="26"/>
      <c r="AB333" s="26"/>
      <c r="AC333" s="26"/>
    </row>
    <row r="334" spans="1:29" ht="3" customHeight="1">
      <c r="A334" s="43"/>
      <c r="B334" s="1"/>
      <c r="C334" s="43"/>
      <c r="D334" s="28"/>
      <c r="E334" s="28"/>
      <c r="F334" s="29"/>
      <c r="G334" s="29"/>
      <c r="H334" s="29"/>
      <c r="I334" s="29"/>
      <c r="J334" s="29"/>
      <c r="K334" s="31"/>
      <c r="L334" s="29"/>
      <c r="M334" s="29"/>
      <c r="N334" s="31"/>
      <c r="O334" s="29"/>
      <c r="P334" s="29"/>
      <c r="Q334" s="32"/>
      <c r="R334" s="29"/>
      <c r="S334" s="29"/>
      <c r="T334" s="29"/>
      <c r="U334" s="29"/>
      <c r="V334" s="29"/>
      <c r="W334" s="29"/>
      <c r="Y334" s="26"/>
      <c r="Z334" s="26"/>
      <c r="AA334" s="26"/>
      <c r="AB334" s="26"/>
      <c r="AC334" s="26"/>
    </row>
    <row r="335" spans="1:29" ht="15">
      <c r="A335" s="43"/>
      <c r="B335" s="1"/>
      <c r="C335" s="43"/>
      <c r="D335" s="28"/>
      <c r="E335" s="28"/>
      <c r="F335" s="29"/>
      <c r="G335" s="29"/>
      <c r="H335" s="29"/>
      <c r="I335" s="29"/>
      <c r="J335" s="29"/>
      <c r="K335" s="31"/>
      <c r="L335" s="29"/>
      <c r="M335" s="29"/>
      <c r="N335" s="31"/>
      <c r="O335" s="29"/>
      <c r="P335" s="29"/>
      <c r="Q335" s="32"/>
      <c r="R335" s="29"/>
      <c r="S335" s="29"/>
      <c r="T335" s="29"/>
      <c r="U335" s="29"/>
      <c r="V335" s="29"/>
      <c r="W335" s="29"/>
      <c r="Y335" s="26"/>
      <c r="Z335" s="26"/>
      <c r="AA335" s="26"/>
      <c r="AB335" s="26"/>
      <c r="AC335" s="26"/>
    </row>
    <row r="336" spans="1:29" s="26" customFormat="1" ht="15">
      <c r="A336" s="43"/>
      <c r="B336" s="1"/>
      <c r="C336" s="42" t="s">
        <v>108</v>
      </c>
      <c r="D336" s="28"/>
      <c r="E336" s="28"/>
      <c r="F336" s="29"/>
      <c r="G336" s="29"/>
      <c r="H336" s="29"/>
      <c r="I336" s="29"/>
      <c r="J336" s="29"/>
      <c r="K336" s="31"/>
      <c r="L336" s="29"/>
      <c r="M336" s="29"/>
      <c r="N336" s="31"/>
      <c r="O336" s="29"/>
      <c r="P336" s="29"/>
      <c r="Q336" s="32"/>
      <c r="R336" s="29"/>
      <c r="S336" s="39"/>
      <c r="T336" s="39"/>
      <c r="U336" s="39"/>
      <c r="V336" s="39"/>
      <c r="W336" s="39"/>
    </row>
    <row r="337" spans="1:23" s="26" customFormat="1" ht="15">
      <c r="A337" s="43">
        <v>1</v>
      </c>
      <c r="B337" s="1">
        <v>1</v>
      </c>
      <c r="C337" s="43" t="s">
        <v>107</v>
      </c>
      <c r="D337" s="28" t="s">
        <v>56</v>
      </c>
      <c r="E337" s="29">
        <v>249</v>
      </c>
      <c r="F337" s="29">
        <v>252</v>
      </c>
      <c r="G337" s="29">
        <v>262</v>
      </c>
      <c r="H337" s="29">
        <v>260</v>
      </c>
      <c r="I337" s="29">
        <v>265</v>
      </c>
      <c r="J337" s="29"/>
      <c r="K337" s="31">
        <f t="shared" ref="K337:K376" si="56">IFERROR(LARGE(E337:J337,1),0)+IF($D$5&gt;=2,IFERROR(LARGE(E337:J337,2),0),0)+IF($D$5&gt;=3,IFERROR(LARGE(E337:J337,3),0),0)+IF($D$5&gt;=4,IFERROR(LARGE(E337:J337,4),0),0)+IF($D$5&gt;=5,IFERROR(LARGE(E337:J337,5),0),0)+IF($D$5&gt;=6,IFERROR(LARGE(E337:J337,6),0),0)</f>
        <v>1039</v>
      </c>
      <c r="L337" s="29" t="s">
        <v>1020</v>
      </c>
      <c r="M337" s="29" t="s">
        <v>109</v>
      </c>
      <c r="N337" s="31">
        <f t="shared" ref="N337:N376" si="57">K337-(ROW(K337)-ROW(K$6))/10000</f>
        <v>1038.9668999999999</v>
      </c>
      <c r="O337" s="29">
        <f t="shared" ref="O337:O376" si="58">COUNT(E337:J337)</f>
        <v>5</v>
      </c>
      <c r="P337" s="31">
        <f t="shared" ref="P337:P376" ca="1" si="59">IF(AND(O337=1,OFFSET(D337,0,P$3)&gt;0),"Y",0)</f>
        <v>0</v>
      </c>
      <c r="Q337" s="32">
        <f t="shared" ref="Q337:Q376" si="60">N337+R337/1000+S337/10000+T337/100000+U337/1000000+V337/10000000+W337/100000000</f>
        <v>1039.2609769000001</v>
      </c>
      <c r="R337" s="29">
        <v>265</v>
      </c>
      <c r="S337" s="29">
        <v>262</v>
      </c>
      <c r="T337" s="29">
        <v>260</v>
      </c>
      <c r="U337" s="29">
        <v>252</v>
      </c>
      <c r="V337" s="29">
        <v>249</v>
      </c>
      <c r="W337" s="29"/>
    </row>
    <row r="338" spans="1:23" s="26" customFormat="1" ht="15">
      <c r="A338" s="43">
        <v>2</v>
      </c>
      <c r="B338" s="1">
        <v>2</v>
      </c>
      <c r="C338" s="43" t="s">
        <v>120</v>
      </c>
      <c r="D338" s="28" t="s">
        <v>37</v>
      </c>
      <c r="E338" s="29">
        <v>241</v>
      </c>
      <c r="F338" s="29">
        <v>243</v>
      </c>
      <c r="G338" s="29">
        <v>254</v>
      </c>
      <c r="H338" s="29">
        <v>239</v>
      </c>
      <c r="I338" s="29">
        <v>258</v>
      </c>
      <c r="J338" s="29"/>
      <c r="K338" s="31">
        <f t="shared" si="56"/>
        <v>996</v>
      </c>
      <c r="L338" s="29" t="s">
        <v>1020</v>
      </c>
      <c r="M338" s="29" t="s">
        <v>148</v>
      </c>
      <c r="N338" s="31">
        <f t="shared" si="57"/>
        <v>995.96680000000003</v>
      </c>
      <c r="O338" s="29">
        <f t="shared" si="58"/>
        <v>5</v>
      </c>
      <c r="P338" s="31">
        <f t="shared" ca="1" si="59"/>
        <v>0</v>
      </c>
      <c r="Q338" s="32">
        <f t="shared" si="60"/>
        <v>996.2528949</v>
      </c>
      <c r="R338" s="29">
        <v>258</v>
      </c>
      <c r="S338" s="29">
        <v>254</v>
      </c>
      <c r="T338" s="29">
        <v>243</v>
      </c>
      <c r="U338" s="29">
        <v>241</v>
      </c>
      <c r="V338" s="29">
        <v>239</v>
      </c>
      <c r="W338" s="29"/>
    </row>
    <row r="339" spans="1:23" s="26" customFormat="1" ht="15">
      <c r="A339" s="43">
        <v>3</v>
      </c>
      <c r="B339" s="1">
        <v>3</v>
      </c>
      <c r="C339" s="43" t="s">
        <v>147</v>
      </c>
      <c r="D339" s="28" t="s">
        <v>37</v>
      </c>
      <c r="E339" s="29">
        <v>223</v>
      </c>
      <c r="F339" s="29">
        <v>219</v>
      </c>
      <c r="G339" s="29">
        <v>231</v>
      </c>
      <c r="H339" s="29">
        <v>213</v>
      </c>
      <c r="I339" s="29">
        <v>245</v>
      </c>
      <c r="J339" s="29"/>
      <c r="K339" s="31">
        <f t="shared" si="56"/>
        <v>918</v>
      </c>
      <c r="L339" s="29" t="s">
        <v>1020</v>
      </c>
      <c r="M339" s="29" t="s">
        <v>629</v>
      </c>
      <c r="N339" s="31">
        <f t="shared" si="57"/>
        <v>917.96669999999995</v>
      </c>
      <c r="O339" s="29">
        <f t="shared" si="58"/>
        <v>5</v>
      </c>
      <c r="P339" s="31">
        <f t="shared" ca="1" si="59"/>
        <v>0</v>
      </c>
      <c r="Q339" s="32">
        <f t="shared" si="60"/>
        <v>918.23727029999998</v>
      </c>
      <c r="R339" s="29">
        <v>245</v>
      </c>
      <c r="S339" s="29">
        <v>231</v>
      </c>
      <c r="T339" s="29">
        <v>223</v>
      </c>
      <c r="U339" s="29">
        <v>219</v>
      </c>
      <c r="V339" s="29">
        <v>213</v>
      </c>
      <c r="W339" s="29"/>
    </row>
    <row r="340" spans="1:23" s="26" customFormat="1" ht="15">
      <c r="A340" s="43">
        <v>4</v>
      </c>
      <c r="B340" s="1">
        <v>4</v>
      </c>
      <c r="C340" s="43" t="s">
        <v>156</v>
      </c>
      <c r="D340" s="28" t="s">
        <v>41</v>
      </c>
      <c r="E340" s="29">
        <v>189</v>
      </c>
      <c r="F340" s="29">
        <v>203</v>
      </c>
      <c r="G340" s="29">
        <v>209</v>
      </c>
      <c r="H340" s="29">
        <v>228</v>
      </c>
      <c r="I340" s="29">
        <v>240</v>
      </c>
      <c r="J340" s="29"/>
      <c r="K340" s="31">
        <f t="shared" si="56"/>
        <v>880</v>
      </c>
      <c r="L340" s="29" t="s">
        <v>1020</v>
      </c>
      <c r="M340" s="29"/>
      <c r="N340" s="31">
        <f t="shared" si="57"/>
        <v>879.96659999999997</v>
      </c>
      <c r="O340" s="29">
        <f t="shared" si="58"/>
        <v>5</v>
      </c>
      <c r="P340" s="31">
        <f t="shared" ca="1" si="59"/>
        <v>0</v>
      </c>
      <c r="Q340" s="32">
        <f t="shared" si="60"/>
        <v>880.23171189999994</v>
      </c>
      <c r="R340" s="29">
        <v>240</v>
      </c>
      <c r="S340" s="29">
        <v>228</v>
      </c>
      <c r="T340" s="29">
        <v>209</v>
      </c>
      <c r="U340" s="29">
        <v>203</v>
      </c>
      <c r="V340" s="29">
        <v>189</v>
      </c>
      <c r="W340" s="29"/>
    </row>
    <row r="341" spans="1:23" s="26" customFormat="1" ht="15">
      <c r="A341" s="43">
        <v>5</v>
      </c>
      <c r="B341" s="1">
        <v>5</v>
      </c>
      <c r="C341" s="43" t="s">
        <v>207</v>
      </c>
      <c r="D341" s="28" t="s">
        <v>95</v>
      </c>
      <c r="E341" s="29">
        <v>184</v>
      </c>
      <c r="F341" s="29">
        <v>202</v>
      </c>
      <c r="G341" s="29">
        <v>211</v>
      </c>
      <c r="H341" s="29">
        <v>200</v>
      </c>
      <c r="I341" s="29">
        <v>218</v>
      </c>
      <c r="J341" s="29"/>
      <c r="K341" s="31">
        <f t="shared" si="56"/>
        <v>831</v>
      </c>
      <c r="L341" s="29" t="s">
        <v>1020</v>
      </c>
      <c r="M341" s="29"/>
      <c r="N341" s="31">
        <f t="shared" si="57"/>
        <v>830.9665</v>
      </c>
      <c r="O341" s="29">
        <f t="shared" si="58"/>
        <v>5</v>
      </c>
      <c r="P341" s="31">
        <f t="shared" ca="1" si="59"/>
        <v>0</v>
      </c>
      <c r="Q341" s="32">
        <f t="shared" si="60"/>
        <v>831.20783840000001</v>
      </c>
      <c r="R341" s="29">
        <v>218</v>
      </c>
      <c r="S341" s="29">
        <v>211</v>
      </c>
      <c r="T341" s="29">
        <v>202</v>
      </c>
      <c r="U341" s="29">
        <v>200</v>
      </c>
      <c r="V341" s="29">
        <v>184</v>
      </c>
      <c r="W341" s="29"/>
    </row>
    <row r="342" spans="1:23" s="26" customFormat="1" ht="15">
      <c r="A342" s="43">
        <v>6</v>
      </c>
      <c r="B342" s="1">
        <v>6</v>
      </c>
      <c r="C342" s="43" t="s">
        <v>220</v>
      </c>
      <c r="D342" s="28" t="s">
        <v>52</v>
      </c>
      <c r="E342" s="29">
        <v>160</v>
      </c>
      <c r="F342" s="29">
        <v>187</v>
      </c>
      <c r="G342" s="29">
        <v>190</v>
      </c>
      <c r="H342" s="29">
        <v>189</v>
      </c>
      <c r="I342" s="29">
        <v>209</v>
      </c>
      <c r="J342" s="29"/>
      <c r="K342" s="31">
        <f t="shared" si="56"/>
        <v>775</v>
      </c>
      <c r="L342" s="29" t="s">
        <v>1020</v>
      </c>
      <c r="M342" s="29"/>
      <c r="N342" s="31">
        <f t="shared" si="57"/>
        <v>774.96640000000002</v>
      </c>
      <c r="O342" s="29">
        <f t="shared" si="58"/>
        <v>5</v>
      </c>
      <c r="P342" s="31">
        <f t="shared" ca="1" si="59"/>
        <v>0</v>
      </c>
      <c r="Q342" s="32">
        <f t="shared" si="60"/>
        <v>775.19649299999992</v>
      </c>
      <c r="R342" s="29">
        <v>209</v>
      </c>
      <c r="S342" s="29">
        <v>190</v>
      </c>
      <c r="T342" s="29">
        <v>189</v>
      </c>
      <c r="U342" s="29">
        <v>187</v>
      </c>
      <c r="V342" s="29">
        <v>160</v>
      </c>
      <c r="W342" s="29"/>
    </row>
    <row r="343" spans="1:23" s="26" customFormat="1" ht="15">
      <c r="A343" s="43">
        <v>7</v>
      </c>
      <c r="B343" s="1">
        <v>7</v>
      </c>
      <c r="C343" s="43" t="s">
        <v>244</v>
      </c>
      <c r="D343" s="28" t="s">
        <v>28</v>
      </c>
      <c r="E343" s="29"/>
      <c r="F343" s="29">
        <v>186</v>
      </c>
      <c r="G343" s="29">
        <v>218</v>
      </c>
      <c r="H343" s="29">
        <v>174</v>
      </c>
      <c r="I343" s="29">
        <v>193</v>
      </c>
      <c r="J343" s="29"/>
      <c r="K343" s="31">
        <f t="shared" si="56"/>
        <v>771</v>
      </c>
      <c r="L343" s="29" t="s">
        <v>1020</v>
      </c>
      <c r="M343" s="29"/>
      <c r="N343" s="31">
        <f t="shared" si="57"/>
        <v>770.96630000000005</v>
      </c>
      <c r="O343" s="29">
        <f t="shared" si="58"/>
        <v>4</v>
      </c>
      <c r="P343" s="31">
        <f t="shared" ca="1" si="59"/>
        <v>0</v>
      </c>
      <c r="Q343" s="32">
        <f t="shared" si="60"/>
        <v>771.20563400000003</v>
      </c>
      <c r="R343" s="29">
        <v>218</v>
      </c>
      <c r="S343" s="29">
        <v>193</v>
      </c>
      <c r="T343" s="29">
        <v>186</v>
      </c>
      <c r="U343" s="29">
        <v>174</v>
      </c>
      <c r="V343" s="29"/>
      <c r="W343" s="29"/>
    </row>
    <row r="344" spans="1:23" s="26" customFormat="1" ht="15">
      <c r="A344" s="43">
        <v>8</v>
      </c>
      <c r="B344" s="1">
        <v>8</v>
      </c>
      <c r="C344" s="43" t="s">
        <v>235</v>
      </c>
      <c r="D344" s="28" t="s">
        <v>49</v>
      </c>
      <c r="E344" s="29">
        <v>165</v>
      </c>
      <c r="F344" s="29">
        <v>191</v>
      </c>
      <c r="G344" s="29"/>
      <c r="H344" s="29">
        <v>184</v>
      </c>
      <c r="I344" s="29">
        <v>199</v>
      </c>
      <c r="J344" s="29"/>
      <c r="K344" s="31">
        <f t="shared" si="56"/>
        <v>739</v>
      </c>
      <c r="L344" s="29" t="s">
        <v>1020</v>
      </c>
      <c r="M344" s="29"/>
      <c r="N344" s="31">
        <f t="shared" si="57"/>
        <v>738.96619999999996</v>
      </c>
      <c r="O344" s="29">
        <f t="shared" si="58"/>
        <v>4</v>
      </c>
      <c r="P344" s="31">
        <f t="shared" ca="1" si="59"/>
        <v>0</v>
      </c>
      <c r="Q344" s="32">
        <f t="shared" si="60"/>
        <v>739.18630499999995</v>
      </c>
      <c r="R344" s="29">
        <v>199</v>
      </c>
      <c r="S344" s="29">
        <v>191</v>
      </c>
      <c r="T344" s="29">
        <v>184</v>
      </c>
      <c r="U344" s="29">
        <v>165</v>
      </c>
      <c r="V344" s="29"/>
      <c r="W344" s="29"/>
    </row>
    <row r="345" spans="1:23" s="26" customFormat="1" ht="15">
      <c r="A345" s="43">
        <v>9</v>
      </c>
      <c r="B345" s="1">
        <v>9</v>
      </c>
      <c r="C345" s="43" t="s">
        <v>273</v>
      </c>
      <c r="D345" s="28" t="s">
        <v>167</v>
      </c>
      <c r="E345" s="29">
        <v>151</v>
      </c>
      <c r="F345" s="29">
        <v>164</v>
      </c>
      <c r="G345" s="29">
        <v>200</v>
      </c>
      <c r="H345" s="29">
        <v>170</v>
      </c>
      <c r="I345" s="29">
        <v>176</v>
      </c>
      <c r="J345" s="29"/>
      <c r="K345" s="31">
        <f t="shared" si="56"/>
        <v>710</v>
      </c>
      <c r="L345" s="29" t="s">
        <v>1020</v>
      </c>
      <c r="M345" s="29"/>
      <c r="N345" s="31">
        <f t="shared" si="57"/>
        <v>709.96609999999998</v>
      </c>
      <c r="O345" s="29">
        <f t="shared" si="58"/>
        <v>5</v>
      </c>
      <c r="P345" s="31">
        <f t="shared" ca="1" si="59"/>
        <v>0</v>
      </c>
      <c r="Q345" s="32">
        <f t="shared" si="60"/>
        <v>710.18557910000015</v>
      </c>
      <c r="R345" s="29">
        <v>200</v>
      </c>
      <c r="S345" s="29">
        <v>176</v>
      </c>
      <c r="T345" s="29">
        <v>170</v>
      </c>
      <c r="U345" s="29">
        <v>164</v>
      </c>
      <c r="V345" s="29">
        <v>151</v>
      </c>
      <c r="W345" s="29"/>
    </row>
    <row r="346" spans="1:23" s="26" customFormat="1" ht="15">
      <c r="A346" s="43">
        <v>10</v>
      </c>
      <c r="B346" s="1">
        <v>10</v>
      </c>
      <c r="C346" s="43" t="s">
        <v>261</v>
      </c>
      <c r="D346" s="28" t="s">
        <v>190</v>
      </c>
      <c r="E346" s="29">
        <v>145</v>
      </c>
      <c r="F346" s="29">
        <v>165</v>
      </c>
      <c r="G346" s="29">
        <v>181</v>
      </c>
      <c r="H346" s="29">
        <v>149</v>
      </c>
      <c r="I346" s="29">
        <v>184</v>
      </c>
      <c r="J346" s="29"/>
      <c r="K346" s="31">
        <f t="shared" si="56"/>
        <v>679</v>
      </c>
      <c r="L346" s="29" t="s">
        <v>1020</v>
      </c>
      <c r="M346" s="29"/>
      <c r="N346" s="31">
        <f t="shared" si="57"/>
        <v>678.96600000000001</v>
      </c>
      <c r="O346" s="29">
        <f t="shared" si="58"/>
        <v>5</v>
      </c>
      <c r="P346" s="31">
        <f t="shared" ca="1" si="59"/>
        <v>0</v>
      </c>
      <c r="Q346" s="32">
        <f t="shared" si="60"/>
        <v>679.16991350000001</v>
      </c>
      <c r="R346" s="29">
        <v>184</v>
      </c>
      <c r="S346" s="29">
        <v>181</v>
      </c>
      <c r="T346" s="29">
        <v>165</v>
      </c>
      <c r="U346" s="29">
        <v>149</v>
      </c>
      <c r="V346" s="29">
        <v>145</v>
      </c>
      <c r="W346" s="29"/>
    </row>
    <row r="347" spans="1:23" s="26" customFormat="1" ht="15">
      <c r="A347" s="43">
        <v>11</v>
      </c>
      <c r="B347" s="1">
        <v>11</v>
      </c>
      <c r="C347" s="43" t="s">
        <v>272</v>
      </c>
      <c r="D347" s="28" t="s">
        <v>87</v>
      </c>
      <c r="E347" s="29"/>
      <c r="F347" s="29">
        <v>156</v>
      </c>
      <c r="G347" s="29">
        <v>184</v>
      </c>
      <c r="H347" s="29">
        <v>156</v>
      </c>
      <c r="I347" s="29">
        <v>177</v>
      </c>
      <c r="J347" s="29"/>
      <c r="K347" s="31">
        <f t="shared" si="56"/>
        <v>673</v>
      </c>
      <c r="L347" s="29" t="s">
        <v>1020</v>
      </c>
      <c r="M347" s="29"/>
      <c r="N347" s="31">
        <f t="shared" si="57"/>
        <v>672.96590000000003</v>
      </c>
      <c r="O347" s="29">
        <f t="shared" si="58"/>
        <v>4</v>
      </c>
      <c r="P347" s="31">
        <f t="shared" ca="1" si="59"/>
        <v>0</v>
      </c>
      <c r="Q347" s="32">
        <f t="shared" si="60"/>
        <v>673.16931599999998</v>
      </c>
      <c r="R347" s="29">
        <v>184</v>
      </c>
      <c r="S347" s="29">
        <v>177</v>
      </c>
      <c r="T347" s="29">
        <v>156</v>
      </c>
      <c r="U347" s="29">
        <v>156</v>
      </c>
      <c r="V347" s="29"/>
      <c r="W347" s="29"/>
    </row>
    <row r="348" spans="1:23" s="26" customFormat="1" ht="15">
      <c r="A348" s="43">
        <v>12</v>
      </c>
      <c r="B348" s="1">
        <v>12</v>
      </c>
      <c r="C348" s="43" t="s">
        <v>630</v>
      </c>
      <c r="D348" s="28" t="s">
        <v>84</v>
      </c>
      <c r="E348" s="29">
        <v>208</v>
      </c>
      <c r="F348" s="29">
        <v>215</v>
      </c>
      <c r="G348" s="29">
        <v>237</v>
      </c>
      <c r="H348" s="29"/>
      <c r="I348" s="29"/>
      <c r="J348" s="29"/>
      <c r="K348" s="31">
        <f t="shared" si="56"/>
        <v>660</v>
      </c>
      <c r="L348" s="29" t="s">
        <v>1020</v>
      </c>
      <c r="M348" s="29"/>
      <c r="N348" s="31">
        <f t="shared" si="57"/>
        <v>659.96579999999994</v>
      </c>
      <c r="O348" s="29">
        <f t="shared" si="58"/>
        <v>3</v>
      </c>
      <c r="P348" s="31">
        <f t="shared" ca="1" si="59"/>
        <v>0</v>
      </c>
      <c r="Q348" s="32">
        <f t="shared" si="60"/>
        <v>660.22637999999984</v>
      </c>
      <c r="R348" s="29">
        <v>237</v>
      </c>
      <c r="S348" s="29">
        <v>215</v>
      </c>
      <c r="T348" s="29">
        <v>208</v>
      </c>
      <c r="U348" s="29"/>
      <c r="V348" s="29"/>
      <c r="W348" s="29"/>
    </row>
    <row r="349" spans="1:23" s="26" customFormat="1" ht="15">
      <c r="A349" s="43">
        <v>13</v>
      </c>
      <c r="B349" s="1">
        <v>13</v>
      </c>
      <c r="C349" s="43" t="s">
        <v>283</v>
      </c>
      <c r="D349" s="28" t="s">
        <v>41</v>
      </c>
      <c r="E349" s="29"/>
      <c r="F349" s="29">
        <v>152</v>
      </c>
      <c r="G349" s="29">
        <v>176</v>
      </c>
      <c r="H349" s="29">
        <v>151</v>
      </c>
      <c r="I349" s="29">
        <v>169</v>
      </c>
      <c r="J349" s="29"/>
      <c r="K349" s="31">
        <f t="shared" si="56"/>
        <v>648</v>
      </c>
      <c r="L349" s="29" t="s">
        <v>1020</v>
      </c>
      <c r="M349" s="29"/>
      <c r="N349" s="31">
        <f t="shared" si="57"/>
        <v>647.96569999999997</v>
      </c>
      <c r="O349" s="29">
        <f t="shared" si="58"/>
        <v>4</v>
      </c>
      <c r="P349" s="31">
        <f t="shared" ca="1" si="59"/>
        <v>0</v>
      </c>
      <c r="Q349" s="32">
        <f t="shared" si="60"/>
        <v>648.16027099999997</v>
      </c>
      <c r="R349" s="29">
        <v>176</v>
      </c>
      <c r="S349" s="29">
        <v>169</v>
      </c>
      <c r="T349" s="29">
        <v>152</v>
      </c>
      <c r="U349" s="29">
        <v>151</v>
      </c>
      <c r="V349" s="29"/>
      <c r="W349" s="29"/>
    </row>
    <row r="350" spans="1:23" s="26" customFormat="1" ht="15">
      <c r="A350" s="43">
        <v>14</v>
      </c>
      <c r="B350" s="1">
        <v>14</v>
      </c>
      <c r="C350" s="43" t="s">
        <v>208</v>
      </c>
      <c r="D350" s="28" t="s">
        <v>19</v>
      </c>
      <c r="E350" s="29">
        <v>204</v>
      </c>
      <c r="F350" s="29"/>
      <c r="G350" s="29"/>
      <c r="H350" s="29">
        <v>211</v>
      </c>
      <c r="I350" s="29">
        <v>217</v>
      </c>
      <c r="J350" s="29"/>
      <c r="K350" s="31">
        <f t="shared" si="56"/>
        <v>632</v>
      </c>
      <c r="L350" s="29" t="s">
        <v>1020</v>
      </c>
      <c r="M350" s="29"/>
      <c r="N350" s="31">
        <f t="shared" si="57"/>
        <v>631.96559999999999</v>
      </c>
      <c r="O350" s="29">
        <f t="shared" si="58"/>
        <v>3</v>
      </c>
      <c r="P350" s="31">
        <f t="shared" ca="1" si="59"/>
        <v>0</v>
      </c>
      <c r="Q350" s="32">
        <f t="shared" si="60"/>
        <v>632.20573999999999</v>
      </c>
      <c r="R350" s="29">
        <v>217</v>
      </c>
      <c r="S350" s="29">
        <v>211</v>
      </c>
      <c r="T350" s="29">
        <v>204</v>
      </c>
      <c r="U350" s="29"/>
      <c r="V350" s="29"/>
      <c r="W350" s="29"/>
    </row>
    <row r="351" spans="1:23" s="26" customFormat="1" ht="15">
      <c r="A351" s="43">
        <v>15</v>
      </c>
      <c r="B351" s="1">
        <v>15</v>
      </c>
      <c r="C351" s="43" t="s">
        <v>311</v>
      </c>
      <c r="D351" s="28" t="s">
        <v>24</v>
      </c>
      <c r="E351" s="29">
        <v>132</v>
      </c>
      <c r="F351" s="29">
        <v>124</v>
      </c>
      <c r="G351" s="29">
        <v>156</v>
      </c>
      <c r="H351" s="29">
        <v>141</v>
      </c>
      <c r="I351" s="29">
        <v>155</v>
      </c>
      <c r="J351" s="29"/>
      <c r="K351" s="31">
        <f t="shared" si="56"/>
        <v>584</v>
      </c>
      <c r="L351" s="29" t="s">
        <v>1020</v>
      </c>
      <c r="M351" s="29"/>
      <c r="N351" s="31">
        <f t="shared" si="57"/>
        <v>583.96550000000002</v>
      </c>
      <c r="O351" s="29">
        <f t="shared" si="58"/>
        <v>5</v>
      </c>
      <c r="P351" s="31">
        <f t="shared" ca="1" si="59"/>
        <v>0</v>
      </c>
      <c r="Q351" s="32">
        <f t="shared" si="60"/>
        <v>584.13855439999986</v>
      </c>
      <c r="R351" s="29">
        <v>156</v>
      </c>
      <c r="S351" s="29">
        <v>155</v>
      </c>
      <c r="T351" s="29">
        <v>141</v>
      </c>
      <c r="U351" s="29">
        <v>132</v>
      </c>
      <c r="V351" s="29">
        <v>124</v>
      </c>
      <c r="W351" s="29"/>
    </row>
    <row r="352" spans="1:23" s="26" customFormat="1" ht="15">
      <c r="A352" s="43">
        <v>16</v>
      </c>
      <c r="B352" s="1">
        <v>16</v>
      </c>
      <c r="C352" s="43" t="s">
        <v>321</v>
      </c>
      <c r="D352" s="28" t="s">
        <v>185</v>
      </c>
      <c r="E352" s="29">
        <v>123</v>
      </c>
      <c r="F352" s="29"/>
      <c r="G352" s="29">
        <v>158</v>
      </c>
      <c r="H352" s="29">
        <v>133</v>
      </c>
      <c r="I352" s="29">
        <v>152</v>
      </c>
      <c r="J352" s="29"/>
      <c r="K352" s="31">
        <f t="shared" si="56"/>
        <v>566</v>
      </c>
      <c r="L352" s="29" t="s">
        <v>1020</v>
      </c>
      <c r="M352" s="29"/>
      <c r="N352" s="31">
        <f t="shared" si="57"/>
        <v>565.96540000000005</v>
      </c>
      <c r="O352" s="29">
        <f t="shared" si="58"/>
        <v>4</v>
      </c>
      <c r="P352" s="31">
        <f t="shared" ca="1" si="59"/>
        <v>0</v>
      </c>
      <c r="Q352" s="32">
        <f t="shared" si="60"/>
        <v>566.14005300000019</v>
      </c>
      <c r="R352" s="29">
        <v>158</v>
      </c>
      <c r="S352" s="29">
        <v>152</v>
      </c>
      <c r="T352" s="29">
        <v>133</v>
      </c>
      <c r="U352" s="29">
        <v>123</v>
      </c>
      <c r="V352" s="29"/>
      <c r="W352" s="29"/>
    </row>
    <row r="353" spans="1:23" s="26" customFormat="1" ht="15">
      <c r="A353" s="43">
        <v>17</v>
      </c>
      <c r="B353" s="1">
        <v>17</v>
      </c>
      <c r="C353" s="43" t="s">
        <v>291</v>
      </c>
      <c r="D353" s="28" t="s">
        <v>41</v>
      </c>
      <c r="E353" s="29">
        <v>104</v>
      </c>
      <c r="F353" s="29">
        <v>139</v>
      </c>
      <c r="G353" s="29"/>
      <c r="H353" s="29">
        <v>129</v>
      </c>
      <c r="I353" s="29">
        <v>166</v>
      </c>
      <c r="J353" s="29"/>
      <c r="K353" s="31">
        <f t="shared" si="56"/>
        <v>538</v>
      </c>
      <c r="L353" s="29" t="s">
        <v>1020</v>
      </c>
      <c r="M353" s="29"/>
      <c r="N353" s="31">
        <f t="shared" si="57"/>
        <v>537.96529999999996</v>
      </c>
      <c r="O353" s="29">
        <f t="shared" si="58"/>
        <v>4</v>
      </c>
      <c r="P353" s="31">
        <f t="shared" ca="1" si="59"/>
        <v>0</v>
      </c>
      <c r="Q353" s="32">
        <f t="shared" si="60"/>
        <v>538.14659400000005</v>
      </c>
      <c r="R353" s="29">
        <v>166</v>
      </c>
      <c r="S353" s="29">
        <v>139</v>
      </c>
      <c r="T353" s="29">
        <v>129</v>
      </c>
      <c r="U353" s="29">
        <v>104</v>
      </c>
      <c r="V353" s="29"/>
      <c r="W353" s="29"/>
    </row>
    <row r="354" spans="1:23" s="26" customFormat="1" ht="15">
      <c r="A354" s="43">
        <v>18</v>
      </c>
      <c r="B354" s="1">
        <v>18</v>
      </c>
      <c r="C354" s="43" t="s">
        <v>268</v>
      </c>
      <c r="D354" s="28" t="s">
        <v>28</v>
      </c>
      <c r="E354" s="29">
        <v>168</v>
      </c>
      <c r="F354" s="29">
        <v>183</v>
      </c>
      <c r="G354" s="29"/>
      <c r="H354" s="29"/>
      <c r="I354" s="29">
        <v>179</v>
      </c>
      <c r="J354" s="29"/>
      <c r="K354" s="31">
        <f t="shared" si="56"/>
        <v>530</v>
      </c>
      <c r="L354" s="29" t="s">
        <v>1020</v>
      </c>
      <c r="M354" s="29"/>
      <c r="N354" s="31">
        <f t="shared" si="57"/>
        <v>529.96519999999998</v>
      </c>
      <c r="O354" s="29">
        <f t="shared" si="58"/>
        <v>3</v>
      </c>
      <c r="P354" s="31">
        <f t="shared" ca="1" si="59"/>
        <v>0</v>
      </c>
      <c r="Q354" s="32">
        <f t="shared" si="60"/>
        <v>530.16777999999999</v>
      </c>
      <c r="R354" s="29">
        <v>183</v>
      </c>
      <c r="S354" s="29">
        <v>179</v>
      </c>
      <c r="T354" s="29">
        <v>168</v>
      </c>
      <c r="U354" s="29"/>
      <c r="V354" s="29"/>
      <c r="W354" s="29"/>
    </row>
    <row r="355" spans="1:23" s="26" customFormat="1" ht="15">
      <c r="A355" s="43">
        <v>19</v>
      </c>
      <c r="B355" s="1">
        <v>19</v>
      </c>
      <c r="C355" s="43" t="s">
        <v>303</v>
      </c>
      <c r="D355" s="28" t="s">
        <v>41</v>
      </c>
      <c r="E355" s="29">
        <v>107</v>
      </c>
      <c r="F355" s="29">
        <v>132</v>
      </c>
      <c r="G355" s="29"/>
      <c r="H355" s="29">
        <v>130</v>
      </c>
      <c r="I355" s="29">
        <v>159</v>
      </c>
      <c r="J355" s="29"/>
      <c r="K355" s="31">
        <f t="shared" si="56"/>
        <v>528</v>
      </c>
      <c r="L355" s="29" t="s">
        <v>1020</v>
      </c>
      <c r="M355" s="29"/>
      <c r="N355" s="31">
        <f t="shared" si="57"/>
        <v>527.96510000000001</v>
      </c>
      <c r="O355" s="29">
        <f t="shared" si="58"/>
        <v>4</v>
      </c>
      <c r="P355" s="31">
        <f t="shared" ca="1" si="59"/>
        <v>0</v>
      </c>
      <c r="Q355" s="32">
        <f t="shared" si="60"/>
        <v>528.13870699999995</v>
      </c>
      <c r="R355" s="29">
        <v>159</v>
      </c>
      <c r="S355" s="29">
        <v>132</v>
      </c>
      <c r="T355" s="29">
        <v>130</v>
      </c>
      <c r="U355" s="29">
        <v>107</v>
      </c>
      <c r="V355" s="29"/>
      <c r="W355" s="29"/>
    </row>
    <row r="356" spans="1:23" s="26" customFormat="1" ht="15">
      <c r="A356" s="43">
        <v>20</v>
      </c>
      <c r="B356" s="1">
        <v>20</v>
      </c>
      <c r="C356" s="43" t="s">
        <v>246</v>
      </c>
      <c r="D356" s="28" t="s">
        <v>190</v>
      </c>
      <c r="E356" s="29"/>
      <c r="F356" s="29"/>
      <c r="G356" s="29">
        <v>166</v>
      </c>
      <c r="H356" s="29">
        <v>164</v>
      </c>
      <c r="I356" s="29">
        <v>191</v>
      </c>
      <c r="J356" s="29"/>
      <c r="K356" s="31">
        <f t="shared" si="56"/>
        <v>521</v>
      </c>
      <c r="L356" s="31" t="s">
        <v>1020</v>
      </c>
      <c r="M356" s="31"/>
      <c r="N356" s="31">
        <f t="shared" si="57"/>
        <v>520.96500000000003</v>
      </c>
      <c r="O356" s="31">
        <f t="shared" si="58"/>
        <v>3</v>
      </c>
      <c r="P356" s="31">
        <f t="shared" ca="1" si="59"/>
        <v>0</v>
      </c>
      <c r="Q356" s="32">
        <f t="shared" si="60"/>
        <v>521.17424000000005</v>
      </c>
      <c r="R356" s="29">
        <v>191</v>
      </c>
      <c r="S356" s="29">
        <v>166</v>
      </c>
      <c r="T356" s="29">
        <v>164</v>
      </c>
      <c r="U356" s="29"/>
      <c r="V356" s="29"/>
      <c r="W356" s="29"/>
    </row>
    <row r="357" spans="1:23" s="26" customFormat="1" ht="15">
      <c r="A357" s="43">
        <v>21</v>
      </c>
      <c r="B357" s="1" t="s">
        <v>70</v>
      </c>
      <c r="C357" s="43" t="s">
        <v>349</v>
      </c>
      <c r="D357" s="28" t="s">
        <v>31</v>
      </c>
      <c r="E357" s="29">
        <v>96</v>
      </c>
      <c r="F357" s="29">
        <v>122</v>
      </c>
      <c r="G357" s="29">
        <v>138</v>
      </c>
      <c r="H357" s="29">
        <v>109</v>
      </c>
      <c r="I357" s="29">
        <v>140</v>
      </c>
      <c r="J357" s="29"/>
      <c r="K357" s="31">
        <f t="shared" si="56"/>
        <v>509</v>
      </c>
      <c r="L357" s="29" t="s">
        <v>1021</v>
      </c>
      <c r="M357" s="29"/>
      <c r="N357" s="31">
        <f t="shared" si="57"/>
        <v>508.9649</v>
      </c>
      <c r="O357" s="29">
        <f t="shared" si="58"/>
        <v>5</v>
      </c>
      <c r="P357" s="31">
        <f t="shared" ca="1" si="59"/>
        <v>0</v>
      </c>
      <c r="Q357" s="32">
        <f t="shared" si="60"/>
        <v>509.12003859999999</v>
      </c>
      <c r="R357" s="29">
        <v>140</v>
      </c>
      <c r="S357" s="29">
        <v>138</v>
      </c>
      <c r="T357" s="29">
        <v>122</v>
      </c>
      <c r="U357" s="29">
        <v>109</v>
      </c>
      <c r="V357" s="29">
        <v>96</v>
      </c>
      <c r="W357" s="29"/>
    </row>
    <row r="358" spans="1:23" s="26" customFormat="1" ht="15">
      <c r="A358" s="43">
        <v>22</v>
      </c>
      <c r="B358" s="1">
        <v>21</v>
      </c>
      <c r="C358" s="43" t="s">
        <v>631</v>
      </c>
      <c r="D358" s="28" t="s">
        <v>28</v>
      </c>
      <c r="E358" s="29">
        <v>110</v>
      </c>
      <c r="F358" s="29">
        <v>135</v>
      </c>
      <c r="G358" s="29">
        <v>143</v>
      </c>
      <c r="H358" s="29">
        <v>115</v>
      </c>
      <c r="I358" s="29"/>
      <c r="J358" s="29"/>
      <c r="K358" s="31">
        <f t="shared" si="56"/>
        <v>503</v>
      </c>
      <c r="L358" s="29" t="s">
        <v>1020</v>
      </c>
      <c r="M358" s="29"/>
      <c r="N358" s="31">
        <f t="shared" si="57"/>
        <v>502.96480000000003</v>
      </c>
      <c r="O358" s="29">
        <f t="shared" si="58"/>
        <v>4</v>
      </c>
      <c r="P358" s="31">
        <f t="shared" ca="1" si="59"/>
        <v>0</v>
      </c>
      <c r="Q358" s="32">
        <f t="shared" si="60"/>
        <v>503.12256000000002</v>
      </c>
      <c r="R358" s="29">
        <v>143</v>
      </c>
      <c r="S358" s="29">
        <v>135</v>
      </c>
      <c r="T358" s="29">
        <v>115</v>
      </c>
      <c r="U358" s="29">
        <v>110</v>
      </c>
      <c r="V358" s="29"/>
      <c r="W358" s="29"/>
    </row>
    <row r="359" spans="1:23" s="26" customFormat="1" ht="15">
      <c r="A359" s="43">
        <v>23</v>
      </c>
      <c r="B359" s="1">
        <v>22</v>
      </c>
      <c r="C359" s="43" t="s">
        <v>365</v>
      </c>
      <c r="D359" s="28" t="s">
        <v>87</v>
      </c>
      <c r="E359" s="29"/>
      <c r="F359" s="29">
        <v>113</v>
      </c>
      <c r="G359" s="29">
        <v>140</v>
      </c>
      <c r="H359" s="29">
        <v>106</v>
      </c>
      <c r="I359" s="29">
        <v>135</v>
      </c>
      <c r="J359" s="29"/>
      <c r="K359" s="31">
        <f t="shared" si="56"/>
        <v>494</v>
      </c>
      <c r="L359" s="29" t="s">
        <v>1020</v>
      </c>
      <c r="M359" s="29"/>
      <c r="N359" s="31">
        <f t="shared" si="57"/>
        <v>493.96469999999999</v>
      </c>
      <c r="O359" s="29">
        <f t="shared" si="58"/>
        <v>4</v>
      </c>
      <c r="P359" s="31">
        <f t="shared" ca="1" si="59"/>
        <v>0</v>
      </c>
      <c r="Q359" s="32">
        <f t="shared" si="60"/>
        <v>494.11943600000001</v>
      </c>
      <c r="R359" s="29">
        <v>140</v>
      </c>
      <c r="S359" s="29">
        <v>135</v>
      </c>
      <c r="T359" s="29">
        <v>113</v>
      </c>
      <c r="U359" s="29">
        <v>106</v>
      </c>
      <c r="V359" s="29"/>
      <c r="W359" s="29"/>
    </row>
    <row r="360" spans="1:23" s="26" customFormat="1" ht="15">
      <c r="A360" s="43">
        <v>24</v>
      </c>
      <c r="B360" s="1">
        <v>23</v>
      </c>
      <c r="C360" s="43" t="s">
        <v>375</v>
      </c>
      <c r="D360" s="28" t="s">
        <v>49</v>
      </c>
      <c r="E360" s="29"/>
      <c r="F360" s="29">
        <v>116</v>
      </c>
      <c r="G360" s="29">
        <v>139</v>
      </c>
      <c r="H360" s="29">
        <v>102</v>
      </c>
      <c r="I360" s="29">
        <v>129</v>
      </c>
      <c r="J360" s="29"/>
      <c r="K360" s="31">
        <f t="shared" si="56"/>
        <v>486</v>
      </c>
      <c r="L360" s="29" t="s">
        <v>1020</v>
      </c>
      <c r="M360" s="29"/>
      <c r="N360" s="31">
        <f t="shared" si="57"/>
        <v>485.96460000000002</v>
      </c>
      <c r="O360" s="29">
        <f t="shared" si="58"/>
        <v>4</v>
      </c>
      <c r="P360" s="31">
        <f t="shared" ca="1" si="59"/>
        <v>0</v>
      </c>
      <c r="Q360" s="32">
        <f t="shared" si="60"/>
        <v>486.11776200000008</v>
      </c>
      <c r="R360" s="29">
        <v>139</v>
      </c>
      <c r="S360" s="29">
        <v>129</v>
      </c>
      <c r="T360" s="29">
        <v>116</v>
      </c>
      <c r="U360" s="29">
        <v>102</v>
      </c>
      <c r="V360" s="29"/>
      <c r="W360" s="29"/>
    </row>
    <row r="361" spans="1:23" s="26" customFormat="1" ht="15">
      <c r="A361" s="43">
        <v>25</v>
      </c>
      <c r="B361" s="1">
        <v>24</v>
      </c>
      <c r="C361" s="43" t="s">
        <v>632</v>
      </c>
      <c r="D361" s="28" t="s">
        <v>28</v>
      </c>
      <c r="E361" s="29">
        <v>228</v>
      </c>
      <c r="F361" s="29"/>
      <c r="G361" s="29"/>
      <c r="H361" s="29">
        <v>234</v>
      </c>
      <c r="I361" s="29"/>
      <c r="J361" s="29"/>
      <c r="K361" s="31">
        <f t="shared" si="56"/>
        <v>462</v>
      </c>
      <c r="L361" s="29" t="s">
        <v>1020</v>
      </c>
      <c r="M361" s="29"/>
      <c r="N361" s="31">
        <f t="shared" si="57"/>
        <v>461.96449999999999</v>
      </c>
      <c r="O361" s="29">
        <f t="shared" si="58"/>
        <v>2</v>
      </c>
      <c r="P361" s="31">
        <f t="shared" ca="1" si="59"/>
        <v>0</v>
      </c>
      <c r="Q361" s="32">
        <f t="shared" si="60"/>
        <v>462.22129999999999</v>
      </c>
      <c r="R361" s="29">
        <v>234</v>
      </c>
      <c r="S361" s="29">
        <v>228</v>
      </c>
      <c r="T361" s="29"/>
      <c r="U361" s="29"/>
      <c r="V361" s="29"/>
      <c r="W361" s="29"/>
    </row>
    <row r="362" spans="1:23" s="26" customFormat="1" ht="15">
      <c r="A362" s="43">
        <v>26</v>
      </c>
      <c r="B362" s="1" t="s">
        <v>70</v>
      </c>
      <c r="C362" s="43" t="s">
        <v>391</v>
      </c>
      <c r="D362" s="28" t="s">
        <v>31</v>
      </c>
      <c r="E362" s="29">
        <v>89</v>
      </c>
      <c r="F362" s="29">
        <v>110</v>
      </c>
      <c r="G362" s="29">
        <v>130</v>
      </c>
      <c r="H362" s="29">
        <v>97</v>
      </c>
      <c r="I362" s="29">
        <v>122</v>
      </c>
      <c r="J362" s="29"/>
      <c r="K362" s="31">
        <f t="shared" si="56"/>
        <v>459</v>
      </c>
      <c r="L362" s="29" t="s">
        <v>1021</v>
      </c>
      <c r="M362" s="29"/>
      <c r="N362" s="31">
        <f t="shared" si="57"/>
        <v>458.96440000000001</v>
      </c>
      <c r="O362" s="29">
        <f t="shared" si="58"/>
        <v>5</v>
      </c>
      <c r="P362" s="31">
        <f t="shared" ca="1" si="59"/>
        <v>0</v>
      </c>
      <c r="Q362" s="32">
        <f t="shared" si="60"/>
        <v>459.10780590000002</v>
      </c>
      <c r="R362" s="29">
        <v>130</v>
      </c>
      <c r="S362" s="29">
        <v>122</v>
      </c>
      <c r="T362" s="29">
        <v>110</v>
      </c>
      <c r="U362" s="29">
        <v>97</v>
      </c>
      <c r="V362" s="29">
        <v>89</v>
      </c>
      <c r="W362" s="29"/>
    </row>
    <row r="363" spans="1:23" s="26" customFormat="1" ht="15">
      <c r="A363" s="43">
        <v>27</v>
      </c>
      <c r="B363" s="1">
        <v>25</v>
      </c>
      <c r="C363" s="43" t="s">
        <v>308</v>
      </c>
      <c r="D363" s="28" t="s">
        <v>19</v>
      </c>
      <c r="E363" s="29"/>
      <c r="F363" s="29"/>
      <c r="G363" s="29">
        <v>155</v>
      </c>
      <c r="H363" s="29">
        <v>126</v>
      </c>
      <c r="I363" s="29">
        <v>156</v>
      </c>
      <c r="J363" s="29"/>
      <c r="K363" s="31">
        <f t="shared" si="56"/>
        <v>437</v>
      </c>
      <c r="L363" s="31" t="s">
        <v>1020</v>
      </c>
      <c r="M363" s="31"/>
      <c r="N363" s="31">
        <f t="shared" si="57"/>
        <v>436.96429999999998</v>
      </c>
      <c r="O363" s="31">
        <f t="shared" si="58"/>
        <v>3</v>
      </c>
      <c r="P363" s="31">
        <f t="shared" ca="1" si="59"/>
        <v>0</v>
      </c>
      <c r="Q363" s="32">
        <f t="shared" si="60"/>
        <v>437.13705999999996</v>
      </c>
      <c r="R363" s="29">
        <v>156</v>
      </c>
      <c r="S363" s="29">
        <v>155</v>
      </c>
      <c r="T363" s="29">
        <v>126</v>
      </c>
      <c r="U363" s="29"/>
      <c r="V363" s="29"/>
      <c r="W363" s="29"/>
    </row>
    <row r="364" spans="1:23" s="26" customFormat="1" ht="15">
      <c r="A364" s="43">
        <v>28</v>
      </c>
      <c r="B364" s="1">
        <v>26</v>
      </c>
      <c r="C364" s="43" t="s">
        <v>306</v>
      </c>
      <c r="D364" s="28" t="s">
        <v>185</v>
      </c>
      <c r="E364" s="29">
        <v>136</v>
      </c>
      <c r="F364" s="29"/>
      <c r="G364" s="29"/>
      <c r="H364" s="29">
        <v>127</v>
      </c>
      <c r="I364" s="29">
        <v>157</v>
      </c>
      <c r="J364" s="29"/>
      <c r="K364" s="31">
        <f t="shared" si="56"/>
        <v>420</v>
      </c>
      <c r="L364" s="29" t="s">
        <v>1020</v>
      </c>
      <c r="M364" s="29"/>
      <c r="N364" s="31">
        <f t="shared" si="57"/>
        <v>419.96420000000001</v>
      </c>
      <c r="O364" s="29">
        <f t="shared" si="58"/>
        <v>3</v>
      </c>
      <c r="P364" s="31">
        <f t="shared" ca="1" si="59"/>
        <v>0</v>
      </c>
      <c r="Q364" s="32">
        <f t="shared" si="60"/>
        <v>420.13606999999996</v>
      </c>
      <c r="R364" s="29">
        <v>157</v>
      </c>
      <c r="S364" s="29">
        <v>136</v>
      </c>
      <c r="T364" s="29">
        <v>127</v>
      </c>
      <c r="U364" s="29"/>
      <c r="V364" s="29"/>
      <c r="W364" s="29"/>
    </row>
    <row r="365" spans="1:23" s="26" customFormat="1" ht="15">
      <c r="A365" s="43">
        <v>29</v>
      </c>
      <c r="B365" s="1">
        <v>27</v>
      </c>
      <c r="C365" s="43" t="s">
        <v>369</v>
      </c>
      <c r="D365" s="28" t="s">
        <v>37</v>
      </c>
      <c r="E365" s="29"/>
      <c r="F365" s="29"/>
      <c r="G365" s="29">
        <v>134</v>
      </c>
      <c r="H365" s="29">
        <v>103</v>
      </c>
      <c r="I365" s="29">
        <v>133</v>
      </c>
      <c r="J365" s="29"/>
      <c r="K365" s="31">
        <f t="shared" si="56"/>
        <v>370</v>
      </c>
      <c r="L365" s="31" t="s">
        <v>1020</v>
      </c>
      <c r="M365" s="31"/>
      <c r="N365" s="31">
        <f t="shared" si="57"/>
        <v>369.96409999999997</v>
      </c>
      <c r="O365" s="31">
        <f t="shared" si="58"/>
        <v>3</v>
      </c>
      <c r="P365" s="31">
        <f t="shared" ca="1" si="59"/>
        <v>0</v>
      </c>
      <c r="Q365" s="32">
        <f t="shared" si="60"/>
        <v>370.11243000000002</v>
      </c>
      <c r="R365" s="29">
        <v>134</v>
      </c>
      <c r="S365" s="29">
        <v>133</v>
      </c>
      <c r="T365" s="29">
        <v>103</v>
      </c>
      <c r="U365" s="29"/>
      <c r="V365" s="29"/>
      <c r="W365" s="29"/>
    </row>
    <row r="366" spans="1:23" s="26" customFormat="1" ht="15">
      <c r="A366" s="43">
        <v>30</v>
      </c>
      <c r="B366" s="1">
        <v>28</v>
      </c>
      <c r="C366" s="43" t="s">
        <v>335</v>
      </c>
      <c r="D366" s="28" t="s">
        <v>41</v>
      </c>
      <c r="E366" s="29">
        <v>82</v>
      </c>
      <c r="F366" s="29"/>
      <c r="G366" s="29"/>
      <c r="H366" s="29">
        <v>116</v>
      </c>
      <c r="I366" s="29">
        <v>143</v>
      </c>
      <c r="J366" s="29"/>
      <c r="K366" s="31">
        <f t="shared" si="56"/>
        <v>341</v>
      </c>
      <c r="L366" s="29" t="s">
        <v>1020</v>
      </c>
      <c r="M366" s="29"/>
      <c r="N366" s="31">
        <f t="shared" si="57"/>
        <v>340.964</v>
      </c>
      <c r="O366" s="29">
        <f t="shared" si="58"/>
        <v>3</v>
      </c>
      <c r="P366" s="31">
        <f t="shared" ca="1" si="59"/>
        <v>0</v>
      </c>
      <c r="Q366" s="32">
        <f t="shared" si="60"/>
        <v>341.11941999999993</v>
      </c>
      <c r="R366" s="29">
        <v>143</v>
      </c>
      <c r="S366" s="29">
        <v>116</v>
      </c>
      <c r="T366" s="29">
        <v>82</v>
      </c>
      <c r="U366" s="29"/>
      <c r="V366" s="29"/>
      <c r="W366" s="29"/>
    </row>
    <row r="367" spans="1:23" s="26" customFormat="1" ht="15">
      <c r="A367" s="43">
        <v>31</v>
      </c>
      <c r="B367" s="1">
        <v>29</v>
      </c>
      <c r="C367" s="43" t="s">
        <v>333</v>
      </c>
      <c r="D367" s="28" t="s">
        <v>190</v>
      </c>
      <c r="E367" s="29"/>
      <c r="F367" s="29"/>
      <c r="G367" s="29"/>
      <c r="H367" s="29">
        <v>113</v>
      </c>
      <c r="I367" s="29">
        <v>144</v>
      </c>
      <c r="J367" s="29"/>
      <c r="K367" s="31">
        <f t="shared" si="56"/>
        <v>257</v>
      </c>
      <c r="L367" s="31" t="s">
        <v>1020</v>
      </c>
      <c r="M367" s="31"/>
      <c r="N367" s="31">
        <f t="shared" si="57"/>
        <v>256.96390000000002</v>
      </c>
      <c r="O367" s="31">
        <f t="shared" si="58"/>
        <v>2</v>
      </c>
      <c r="P367" s="31">
        <f t="shared" ca="1" si="59"/>
        <v>0</v>
      </c>
      <c r="Q367" s="32">
        <f t="shared" si="60"/>
        <v>257.11920000000003</v>
      </c>
      <c r="R367" s="29">
        <v>144</v>
      </c>
      <c r="S367" s="29">
        <v>113</v>
      </c>
      <c r="T367" s="29"/>
      <c r="U367" s="29"/>
      <c r="V367" s="29"/>
      <c r="W367" s="29"/>
    </row>
    <row r="368" spans="1:23" s="26" customFormat="1" ht="15">
      <c r="A368" s="43">
        <v>32</v>
      </c>
      <c r="B368" s="1">
        <v>30</v>
      </c>
      <c r="C368" s="43" t="s">
        <v>323</v>
      </c>
      <c r="D368" s="28" t="s">
        <v>19</v>
      </c>
      <c r="E368" s="29"/>
      <c r="F368" s="29"/>
      <c r="G368" s="29"/>
      <c r="H368" s="29">
        <v>104</v>
      </c>
      <c r="I368" s="29">
        <v>151</v>
      </c>
      <c r="J368" s="29"/>
      <c r="K368" s="31">
        <f t="shared" si="56"/>
        <v>255</v>
      </c>
      <c r="L368" s="31" t="s">
        <v>1020</v>
      </c>
      <c r="M368" s="31"/>
      <c r="N368" s="31">
        <f t="shared" si="57"/>
        <v>254.96379999999999</v>
      </c>
      <c r="O368" s="31">
        <f t="shared" si="58"/>
        <v>2</v>
      </c>
      <c r="P368" s="31">
        <f t="shared" ca="1" si="59"/>
        <v>0</v>
      </c>
      <c r="Q368" s="32">
        <f t="shared" si="60"/>
        <v>255.12520000000001</v>
      </c>
      <c r="R368" s="29">
        <v>151</v>
      </c>
      <c r="S368" s="29">
        <v>104</v>
      </c>
      <c r="T368" s="29"/>
      <c r="U368" s="29"/>
      <c r="V368" s="29"/>
      <c r="W368" s="29"/>
    </row>
    <row r="369" spans="1:29" s="26" customFormat="1" ht="15">
      <c r="A369" s="43">
        <v>33</v>
      </c>
      <c r="B369" s="1">
        <v>31</v>
      </c>
      <c r="C369" s="43" t="s">
        <v>633</v>
      </c>
      <c r="D369" s="28" t="s">
        <v>67</v>
      </c>
      <c r="E369" s="29"/>
      <c r="F369" s="29">
        <v>125</v>
      </c>
      <c r="G369" s="29"/>
      <c r="H369" s="29">
        <v>122</v>
      </c>
      <c r="I369" s="29"/>
      <c r="J369" s="29"/>
      <c r="K369" s="31">
        <f t="shared" si="56"/>
        <v>247</v>
      </c>
      <c r="L369" s="29" t="s">
        <v>1020</v>
      </c>
      <c r="M369" s="29"/>
      <c r="N369" s="31">
        <f t="shared" si="57"/>
        <v>246.96369999999999</v>
      </c>
      <c r="O369" s="29">
        <f t="shared" si="58"/>
        <v>2</v>
      </c>
      <c r="P369" s="31">
        <f t="shared" ca="1" si="59"/>
        <v>0</v>
      </c>
      <c r="Q369" s="32">
        <f t="shared" si="60"/>
        <v>247.1009</v>
      </c>
      <c r="R369" s="29">
        <v>125</v>
      </c>
      <c r="S369" s="29">
        <v>122</v>
      </c>
      <c r="T369" s="29"/>
      <c r="U369" s="29"/>
      <c r="V369" s="29"/>
      <c r="W369" s="29"/>
    </row>
    <row r="370" spans="1:29" s="26" customFormat="1" ht="15">
      <c r="A370" s="43">
        <v>34</v>
      </c>
      <c r="B370" s="1">
        <v>32</v>
      </c>
      <c r="C370" s="43" t="s">
        <v>402</v>
      </c>
      <c r="D370" s="28" t="s">
        <v>319</v>
      </c>
      <c r="E370" s="29"/>
      <c r="F370" s="29"/>
      <c r="G370" s="29"/>
      <c r="H370" s="29">
        <v>99</v>
      </c>
      <c r="I370" s="29">
        <v>120</v>
      </c>
      <c r="J370" s="29"/>
      <c r="K370" s="31">
        <f t="shared" si="56"/>
        <v>219</v>
      </c>
      <c r="L370" s="31" t="s">
        <v>1020</v>
      </c>
      <c r="M370" s="31"/>
      <c r="N370" s="31">
        <f t="shared" si="57"/>
        <v>218.96360000000001</v>
      </c>
      <c r="O370" s="31">
        <f t="shared" si="58"/>
        <v>2</v>
      </c>
      <c r="P370" s="31">
        <f t="shared" ca="1" si="59"/>
        <v>0</v>
      </c>
      <c r="Q370" s="32">
        <f t="shared" si="60"/>
        <v>219.09350000000001</v>
      </c>
      <c r="R370" s="29">
        <v>120</v>
      </c>
      <c r="S370" s="29">
        <v>99</v>
      </c>
      <c r="T370" s="29"/>
      <c r="U370" s="29"/>
      <c r="V370" s="29"/>
      <c r="W370" s="29"/>
    </row>
    <row r="371" spans="1:29" s="26" customFormat="1" ht="15">
      <c r="A371" s="43">
        <v>35</v>
      </c>
      <c r="B371" s="1">
        <v>33</v>
      </c>
      <c r="C371" s="43" t="s">
        <v>330</v>
      </c>
      <c r="D371" s="28" t="s">
        <v>24</v>
      </c>
      <c r="E371" s="29"/>
      <c r="F371" s="29"/>
      <c r="G371" s="29"/>
      <c r="H371" s="29"/>
      <c r="I371" s="29">
        <v>145</v>
      </c>
      <c r="J371" s="29"/>
      <c r="K371" s="31">
        <f t="shared" si="56"/>
        <v>145</v>
      </c>
      <c r="L371" s="31" t="s">
        <v>1020</v>
      </c>
      <c r="M371" s="31"/>
      <c r="N371" s="31">
        <f t="shared" si="57"/>
        <v>144.96350000000001</v>
      </c>
      <c r="O371" s="31">
        <f t="shared" si="58"/>
        <v>1</v>
      </c>
      <c r="P371" s="31">
        <f t="shared" ca="1" si="59"/>
        <v>0</v>
      </c>
      <c r="Q371" s="32">
        <f t="shared" si="60"/>
        <v>145.10850000000002</v>
      </c>
      <c r="R371" s="29">
        <v>145</v>
      </c>
      <c r="S371" s="29"/>
      <c r="T371" s="29"/>
      <c r="U371" s="29"/>
      <c r="V371" s="29"/>
      <c r="W371" s="29"/>
    </row>
    <row r="372" spans="1:29" s="26" customFormat="1" ht="15">
      <c r="A372" s="43">
        <v>36</v>
      </c>
      <c r="B372" s="1" t="s">
        <v>70</v>
      </c>
      <c r="C372" s="43" t="s">
        <v>387</v>
      </c>
      <c r="D372" s="28" t="s">
        <v>31</v>
      </c>
      <c r="E372" s="29"/>
      <c r="F372" s="29"/>
      <c r="G372" s="29"/>
      <c r="H372" s="29"/>
      <c r="I372" s="29">
        <v>124</v>
      </c>
      <c r="J372" s="29"/>
      <c r="K372" s="31">
        <f t="shared" si="56"/>
        <v>124</v>
      </c>
      <c r="L372" s="31" t="s">
        <v>1021</v>
      </c>
      <c r="M372" s="31"/>
      <c r="N372" s="31">
        <f t="shared" si="57"/>
        <v>123.96339999999999</v>
      </c>
      <c r="O372" s="31">
        <f t="shared" si="58"/>
        <v>1</v>
      </c>
      <c r="P372" s="31">
        <f t="shared" ca="1" si="59"/>
        <v>0</v>
      </c>
      <c r="Q372" s="32">
        <f t="shared" si="60"/>
        <v>124.08739999999999</v>
      </c>
      <c r="R372" s="29">
        <v>124</v>
      </c>
      <c r="S372" s="29"/>
      <c r="T372" s="29"/>
      <c r="U372" s="29"/>
      <c r="V372" s="29"/>
      <c r="W372" s="29"/>
    </row>
    <row r="373" spans="1:29" s="26" customFormat="1" ht="15">
      <c r="A373" s="43">
        <v>37</v>
      </c>
      <c r="B373" s="1">
        <v>34</v>
      </c>
      <c r="C373" s="43" t="s">
        <v>634</v>
      </c>
      <c r="D373" s="28" t="s">
        <v>41</v>
      </c>
      <c r="E373" s="29">
        <v>118</v>
      </c>
      <c r="F373" s="29"/>
      <c r="G373" s="29"/>
      <c r="H373" s="29"/>
      <c r="I373" s="29"/>
      <c r="J373" s="29"/>
      <c r="K373" s="31">
        <f t="shared" si="56"/>
        <v>118</v>
      </c>
      <c r="L373" s="29" t="s">
        <v>1020</v>
      </c>
      <c r="M373" s="29"/>
      <c r="N373" s="31">
        <f t="shared" si="57"/>
        <v>117.9633</v>
      </c>
      <c r="O373" s="29">
        <f t="shared" si="58"/>
        <v>1</v>
      </c>
      <c r="P373" s="31">
        <f t="shared" ca="1" si="59"/>
        <v>0</v>
      </c>
      <c r="Q373" s="32">
        <f t="shared" si="60"/>
        <v>118.0813</v>
      </c>
      <c r="R373" s="29">
        <v>118</v>
      </c>
      <c r="S373" s="29"/>
      <c r="T373" s="29"/>
      <c r="U373" s="29"/>
      <c r="V373" s="29"/>
      <c r="W373" s="29"/>
    </row>
    <row r="374" spans="1:29" s="26" customFormat="1" ht="15">
      <c r="A374" s="43">
        <v>38</v>
      </c>
      <c r="B374" s="1">
        <v>35</v>
      </c>
      <c r="C374" s="43" t="s">
        <v>635</v>
      </c>
      <c r="D374" s="28" t="s">
        <v>28</v>
      </c>
      <c r="E374" s="29">
        <v>103</v>
      </c>
      <c r="F374" s="29"/>
      <c r="G374" s="29"/>
      <c r="H374" s="29"/>
      <c r="I374" s="29"/>
      <c r="J374" s="29"/>
      <c r="K374" s="31">
        <f t="shared" si="56"/>
        <v>103</v>
      </c>
      <c r="L374" s="29" t="s">
        <v>1020</v>
      </c>
      <c r="M374" s="29"/>
      <c r="N374" s="31">
        <f t="shared" si="57"/>
        <v>102.9632</v>
      </c>
      <c r="O374" s="29">
        <f t="shared" si="58"/>
        <v>1</v>
      </c>
      <c r="P374" s="31">
        <f t="shared" ca="1" si="59"/>
        <v>0</v>
      </c>
      <c r="Q374" s="32">
        <f t="shared" si="60"/>
        <v>103.06619999999999</v>
      </c>
      <c r="R374" s="29">
        <v>103</v>
      </c>
      <c r="S374" s="29"/>
      <c r="T374" s="29"/>
      <c r="U374" s="29"/>
      <c r="V374" s="29"/>
      <c r="W374" s="29"/>
    </row>
    <row r="375" spans="1:29" s="26" customFormat="1" ht="15">
      <c r="A375" s="43">
        <v>39</v>
      </c>
      <c r="B375" s="1" t="s">
        <v>70</v>
      </c>
      <c r="C375" s="43" t="s">
        <v>636</v>
      </c>
      <c r="D375" s="28" t="s">
        <v>31</v>
      </c>
      <c r="E375" s="29">
        <v>88</v>
      </c>
      <c r="F375" s="29"/>
      <c r="G375" s="29"/>
      <c r="H375" s="29"/>
      <c r="I375" s="29"/>
      <c r="J375" s="29"/>
      <c r="K375" s="31">
        <f t="shared" si="56"/>
        <v>88</v>
      </c>
      <c r="L375" s="29" t="s">
        <v>1021</v>
      </c>
      <c r="M375" s="29"/>
      <c r="N375" s="31">
        <f t="shared" si="57"/>
        <v>87.963099999999997</v>
      </c>
      <c r="O375" s="29">
        <f t="shared" si="58"/>
        <v>1</v>
      </c>
      <c r="P375" s="31">
        <f t="shared" ca="1" si="59"/>
        <v>0</v>
      </c>
      <c r="Q375" s="32">
        <f t="shared" si="60"/>
        <v>88.051099999999991</v>
      </c>
      <c r="R375" s="29">
        <v>88</v>
      </c>
      <c r="S375" s="29"/>
      <c r="T375" s="29"/>
      <c r="U375" s="29"/>
      <c r="V375" s="29"/>
      <c r="W375" s="29"/>
    </row>
    <row r="376" spans="1:29" s="26" customFormat="1" ht="15">
      <c r="A376" s="43">
        <v>40</v>
      </c>
      <c r="B376" s="1">
        <v>36</v>
      </c>
      <c r="C376" s="43" t="s">
        <v>637</v>
      </c>
      <c r="D376" s="28" t="s">
        <v>52</v>
      </c>
      <c r="E376" s="29"/>
      <c r="F376" s="29"/>
      <c r="G376" s="29"/>
      <c r="H376" s="29">
        <v>86</v>
      </c>
      <c r="I376" s="29"/>
      <c r="J376" s="29"/>
      <c r="K376" s="31">
        <f t="shared" si="56"/>
        <v>86</v>
      </c>
      <c r="L376" s="31" t="s">
        <v>1020</v>
      </c>
      <c r="M376" s="31"/>
      <c r="N376" s="31">
        <f t="shared" si="57"/>
        <v>85.962999999999994</v>
      </c>
      <c r="O376" s="31">
        <f t="shared" si="58"/>
        <v>1</v>
      </c>
      <c r="P376" s="31" t="str">
        <f t="shared" ca="1" si="59"/>
        <v>Y</v>
      </c>
      <c r="Q376" s="32">
        <f t="shared" si="60"/>
        <v>86.048999999999992</v>
      </c>
      <c r="R376" s="29">
        <v>86</v>
      </c>
      <c r="S376" s="29"/>
      <c r="T376" s="29"/>
      <c r="U376" s="29"/>
      <c r="V376" s="29"/>
      <c r="W376" s="29"/>
    </row>
    <row r="377" spans="1:29" ht="3" customHeight="1">
      <c r="A377" s="42"/>
      <c r="B377" s="42"/>
      <c r="C377" s="42"/>
      <c r="D377" s="29"/>
      <c r="E377" s="29"/>
      <c r="F377" s="29"/>
      <c r="G377" s="29"/>
      <c r="H377" s="29"/>
      <c r="I377" s="29"/>
      <c r="J377" s="29"/>
      <c r="K377" s="31"/>
      <c r="L377" s="29"/>
      <c r="M377" s="29"/>
      <c r="N377" s="31"/>
      <c r="O377" s="29"/>
      <c r="P377" s="29"/>
      <c r="Q377" s="32"/>
      <c r="R377" s="29"/>
      <c r="S377" s="29"/>
      <c r="T377" s="29"/>
      <c r="U377" s="29"/>
      <c r="V377" s="29"/>
      <c r="W377" s="29"/>
      <c r="Y377" s="26"/>
      <c r="Z377" s="26"/>
      <c r="AA377" s="26"/>
      <c r="AB377" s="26"/>
      <c r="AC377" s="26"/>
    </row>
    <row r="378" spans="1:29" ht="15">
      <c r="A378" s="43"/>
      <c r="B378" s="1"/>
      <c r="C378" s="43"/>
      <c r="D378" s="28"/>
      <c r="E378" s="28"/>
      <c r="F378" s="29"/>
      <c r="G378" s="29"/>
      <c r="H378" s="29"/>
      <c r="I378" s="29"/>
      <c r="J378" s="29"/>
      <c r="K378" s="31"/>
      <c r="L378" s="29"/>
      <c r="M378" s="29"/>
      <c r="N378" s="31"/>
      <c r="O378" s="29"/>
      <c r="P378" s="29"/>
      <c r="Q378" s="32"/>
      <c r="R378" s="29"/>
      <c r="S378" s="29"/>
      <c r="T378" s="29"/>
      <c r="U378" s="29"/>
      <c r="V378" s="29"/>
      <c r="W378" s="29"/>
      <c r="Y378" s="26"/>
      <c r="Z378" s="26"/>
      <c r="AA378" s="26"/>
      <c r="AB378" s="26"/>
      <c r="AC378" s="26"/>
    </row>
    <row r="379" spans="1:29" ht="15">
      <c r="A379" s="43"/>
      <c r="B379" s="1"/>
      <c r="C379" s="42" t="s">
        <v>197</v>
      </c>
      <c r="D379" s="28" t="s">
        <v>95</v>
      </c>
      <c r="E379" s="28">
        <v>187</v>
      </c>
      <c r="F379" s="29"/>
      <c r="G379" s="29"/>
      <c r="H379" s="29"/>
      <c r="I379" s="29"/>
      <c r="J379" s="29"/>
      <c r="K379" s="31">
        <f t="shared" ref="K379" si="61">IFERROR(LARGE(E379:J379,1),0)+IF($D$5&gt;=2,IFERROR(LARGE(E379:J379,2),0),0)+IF($D$5&gt;=3,IFERROR(LARGE(E379:J379,3),0),0)+IF($D$5&gt;=4,IFERROR(LARGE(E379:J379,4),0),0)+IF($D$5&gt;=5,IFERROR(LARGE(E379:J379,5),0),0)+IF($D$5&gt;=6,IFERROR(LARGE(E379:J379,6),0),0)</f>
        <v>187</v>
      </c>
      <c r="L379" s="29"/>
      <c r="M379" s="29"/>
      <c r="N379" s="31">
        <f t="shared" ref="N379" si="62">K379-(ROW(K379)-ROW(K$6))/10000</f>
        <v>186.96270000000001</v>
      </c>
      <c r="O379" s="29">
        <f t="shared" ref="O379" si="63">COUNT(E379:J379)</f>
        <v>1</v>
      </c>
      <c r="P379" s="31">
        <f t="shared" ref="P379" ca="1" si="64">IF(AND(O379=1,OFFSET(D379,0,P$3)&gt;0),"Y",0)</f>
        <v>0</v>
      </c>
      <c r="Q379" s="32">
        <f t="shared" ref="Q379" si="65">N379+R379/1000+S379/10000+T379/100000+U379/1000000+V379/10000000+W379/100000000</f>
        <v>187.15770000000001</v>
      </c>
      <c r="R379" s="28">
        <v>195</v>
      </c>
      <c r="S379" s="29"/>
      <c r="T379" s="29"/>
      <c r="U379" s="29"/>
      <c r="V379" s="29"/>
      <c r="W379" s="29"/>
      <c r="Y379" s="26"/>
      <c r="Z379" s="26"/>
      <c r="AA379" s="26"/>
      <c r="AB379" s="26"/>
      <c r="AC379" s="26"/>
    </row>
    <row r="380" spans="1:29" ht="15">
      <c r="A380" s="43">
        <v>1</v>
      </c>
      <c r="B380" s="1">
        <v>1</v>
      </c>
      <c r="C380" s="43" t="s">
        <v>196</v>
      </c>
      <c r="D380" s="28" t="s">
        <v>28</v>
      </c>
      <c r="E380" s="29">
        <v>192</v>
      </c>
      <c r="F380" s="29">
        <v>217</v>
      </c>
      <c r="G380" s="29"/>
      <c r="H380" s="29">
        <v>210</v>
      </c>
      <c r="I380" s="29">
        <v>226</v>
      </c>
      <c r="J380" s="29"/>
      <c r="K380" s="31">
        <f t="shared" ref="K380:K392" si="66">IFERROR(LARGE(E380:J380,1),0)+IF($D$5&gt;=2,IFERROR(LARGE(E380:J380,2),0),0)+IF($D$5&gt;=3,IFERROR(LARGE(E380:J380,3),0),0)+IF($D$5&gt;=4,IFERROR(LARGE(E380:J380,4),0),0)+IF($D$5&gt;=5,IFERROR(LARGE(E380:J380,5),0),0)+IF($D$5&gt;=6,IFERROR(LARGE(E380:J380,6),0),0)</f>
        <v>845</v>
      </c>
      <c r="L380" s="29" t="s">
        <v>1020</v>
      </c>
      <c r="M380" s="29" t="s">
        <v>638</v>
      </c>
      <c r="N380" s="31">
        <f t="shared" ref="N380:N392" si="67">K380-(ROW(K380)-ROW(K$6))/10000</f>
        <v>844.96259999999995</v>
      </c>
      <c r="O380" s="29">
        <f t="shared" ref="O380:O392" si="68">COUNT(E380:J380)</f>
        <v>4</v>
      </c>
      <c r="P380" s="31">
        <f t="shared" ref="P380:P392" ca="1" si="69">IF(AND(O380=1,OFFSET(D380,0,P$3)&gt;0),"Y",0)</f>
        <v>0</v>
      </c>
      <c r="Q380" s="32">
        <f t="shared" ref="Q380:Q392" si="70">N380+R380/1000+S380/10000+T380/100000+U380/1000000+V380/10000000+W380/100000000</f>
        <v>845.21259199999997</v>
      </c>
      <c r="R380" s="29">
        <v>226</v>
      </c>
      <c r="S380" s="29">
        <v>217</v>
      </c>
      <c r="T380" s="29">
        <v>210</v>
      </c>
      <c r="U380" s="29">
        <v>192</v>
      </c>
      <c r="V380" s="29"/>
      <c r="W380" s="29"/>
      <c r="Y380" s="26"/>
      <c r="Z380" s="26"/>
      <c r="AA380" s="26"/>
      <c r="AB380" s="26"/>
      <c r="AC380" s="26"/>
    </row>
    <row r="381" spans="1:29" ht="15">
      <c r="A381" s="43">
        <v>2</v>
      </c>
      <c r="B381" s="1">
        <v>2</v>
      </c>
      <c r="C381" s="43" t="s">
        <v>293</v>
      </c>
      <c r="D381" s="28" t="s">
        <v>37</v>
      </c>
      <c r="E381" s="29"/>
      <c r="F381" s="29">
        <v>167</v>
      </c>
      <c r="G381" s="29">
        <v>189</v>
      </c>
      <c r="H381" s="29">
        <v>153</v>
      </c>
      <c r="I381" s="29">
        <v>164</v>
      </c>
      <c r="J381" s="29"/>
      <c r="K381" s="31">
        <f t="shared" si="66"/>
        <v>673</v>
      </c>
      <c r="L381" s="29" t="s">
        <v>1020</v>
      </c>
      <c r="M381" s="29" t="s">
        <v>639</v>
      </c>
      <c r="N381" s="31">
        <f t="shared" si="67"/>
        <v>672.96249999999998</v>
      </c>
      <c r="O381" s="29">
        <f t="shared" si="68"/>
        <v>4</v>
      </c>
      <c r="P381" s="31">
        <f t="shared" ca="1" si="69"/>
        <v>0</v>
      </c>
      <c r="Q381" s="32">
        <f t="shared" si="70"/>
        <v>673.16999299999986</v>
      </c>
      <c r="R381" s="29">
        <v>189</v>
      </c>
      <c r="S381" s="29">
        <v>167</v>
      </c>
      <c r="T381" s="29">
        <v>164</v>
      </c>
      <c r="U381" s="29">
        <v>153</v>
      </c>
      <c r="V381" s="29"/>
      <c r="W381" s="29"/>
      <c r="Y381" s="26"/>
      <c r="Z381" s="26"/>
      <c r="AA381" s="26"/>
      <c r="AB381" s="26"/>
      <c r="AC381" s="26"/>
    </row>
    <row r="382" spans="1:29" ht="15">
      <c r="A382" s="43">
        <v>3</v>
      </c>
      <c r="B382" s="1">
        <v>3</v>
      </c>
      <c r="C382" s="43" t="s">
        <v>282</v>
      </c>
      <c r="D382" s="28" t="s">
        <v>24</v>
      </c>
      <c r="E382" s="29">
        <v>137</v>
      </c>
      <c r="F382" s="29">
        <v>151</v>
      </c>
      <c r="G382" s="29">
        <v>168</v>
      </c>
      <c r="H382" s="29">
        <v>158</v>
      </c>
      <c r="I382" s="29">
        <v>170</v>
      </c>
      <c r="J382" s="29"/>
      <c r="K382" s="31">
        <f t="shared" si="66"/>
        <v>647</v>
      </c>
      <c r="L382" s="29" t="s">
        <v>1020</v>
      </c>
      <c r="M382" s="29" t="s">
        <v>640</v>
      </c>
      <c r="N382" s="31">
        <f t="shared" si="67"/>
        <v>646.9624</v>
      </c>
      <c r="O382" s="29">
        <f t="shared" si="68"/>
        <v>5</v>
      </c>
      <c r="P382" s="31">
        <f t="shared" ca="1" si="69"/>
        <v>0</v>
      </c>
      <c r="Q382" s="32">
        <f t="shared" si="70"/>
        <v>647.15094469999985</v>
      </c>
      <c r="R382" s="29">
        <v>170</v>
      </c>
      <c r="S382" s="29">
        <v>168</v>
      </c>
      <c r="T382" s="29">
        <v>158</v>
      </c>
      <c r="U382" s="29">
        <v>151</v>
      </c>
      <c r="V382" s="29">
        <v>137</v>
      </c>
      <c r="W382" s="29"/>
      <c r="Y382" s="26"/>
      <c r="Z382" s="26"/>
      <c r="AA382" s="26"/>
      <c r="AB382" s="26"/>
      <c r="AC382" s="26"/>
    </row>
    <row r="383" spans="1:29" ht="15">
      <c r="A383" s="43">
        <v>4</v>
      </c>
      <c r="B383" s="1">
        <v>4</v>
      </c>
      <c r="C383" s="43" t="s">
        <v>325</v>
      </c>
      <c r="D383" s="28" t="s">
        <v>19</v>
      </c>
      <c r="E383" s="29">
        <v>109</v>
      </c>
      <c r="F383" s="29">
        <v>121</v>
      </c>
      <c r="G383" s="29">
        <v>151</v>
      </c>
      <c r="H383" s="29">
        <v>124</v>
      </c>
      <c r="I383" s="29">
        <v>149</v>
      </c>
      <c r="J383" s="29"/>
      <c r="K383" s="31">
        <f t="shared" si="66"/>
        <v>545</v>
      </c>
      <c r="L383" s="29" t="s">
        <v>1020</v>
      </c>
      <c r="M383" s="29"/>
      <c r="N383" s="31">
        <f t="shared" si="67"/>
        <v>544.96230000000003</v>
      </c>
      <c r="O383" s="29">
        <f t="shared" si="68"/>
        <v>5</v>
      </c>
      <c r="P383" s="31">
        <f t="shared" ca="1" si="69"/>
        <v>0</v>
      </c>
      <c r="Q383" s="32">
        <f t="shared" si="70"/>
        <v>545.12957190000009</v>
      </c>
      <c r="R383" s="29">
        <v>151</v>
      </c>
      <c r="S383" s="29">
        <v>149</v>
      </c>
      <c r="T383" s="29">
        <v>124</v>
      </c>
      <c r="U383" s="29">
        <v>121</v>
      </c>
      <c r="V383" s="29">
        <v>109</v>
      </c>
      <c r="W383" s="29"/>
      <c r="Y383" s="26"/>
      <c r="Z383" s="26"/>
      <c r="AA383" s="26"/>
      <c r="AB383" s="26"/>
      <c r="AC383" s="26"/>
    </row>
    <row r="384" spans="1:29" ht="15">
      <c r="A384" s="43">
        <v>5</v>
      </c>
      <c r="B384" s="1">
        <v>5</v>
      </c>
      <c r="C384" s="43" t="s">
        <v>300</v>
      </c>
      <c r="D384" s="28" t="s">
        <v>28</v>
      </c>
      <c r="E384" s="29"/>
      <c r="F384" s="29"/>
      <c r="G384" s="29">
        <v>187</v>
      </c>
      <c r="H384" s="29">
        <v>171</v>
      </c>
      <c r="I384" s="29">
        <v>161</v>
      </c>
      <c r="J384" s="29"/>
      <c r="K384" s="31">
        <f t="shared" si="66"/>
        <v>519</v>
      </c>
      <c r="L384" s="31" t="s">
        <v>1020</v>
      </c>
      <c r="M384" s="31"/>
      <c r="N384" s="31">
        <f t="shared" si="67"/>
        <v>518.96220000000005</v>
      </c>
      <c r="O384" s="31">
        <f t="shared" si="68"/>
        <v>3</v>
      </c>
      <c r="P384" s="31">
        <f t="shared" ca="1" si="69"/>
        <v>0</v>
      </c>
      <c r="Q384" s="32">
        <f t="shared" si="70"/>
        <v>519.16791000000012</v>
      </c>
      <c r="R384" s="29">
        <v>187</v>
      </c>
      <c r="S384" s="29">
        <v>171</v>
      </c>
      <c r="T384" s="29">
        <v>161</v>
      </c>
      <c r="U384" s="29"/>
      <c r="V384" s="29"/>
      <c r="W384" s="29"/>
      <c r="Y384" s="26"/>
      <c r="Z384" s="26"/>
      <c r="AA384" s="26"/>
      <c r="AB384" s="26"/>
      <c r="AC384" s="26"/>
    </row>
    <row r="385" spans="1:29" ht="15">
      <c r="A385" s="43">
        <v>6</v>
      </c>
      <c r="B385" s="1">
        <v>6</v>
      </c>
      <c r="C385" s="43" t="s">
        <v>377</v>
      </c>
      <c r="D385" s="28" t="s">
        <v>41</v>
      </c>
      <c r="E385" s="29"/>
      <c r="F385" s="29">
        <v>111</v>
      </c>
      <c r="G385" s="29">
        <v>144</v>
      </c>
      <c r="H385" s="29">
        <v>125</v>
      </c>
      <c r="I385" s="29">
        <v>128</v>
      </c>
      <c r="J385" s="29"/>
      <c r="K385" s="31">
        <f t="shared" si="66"/>
        <v>508</v>
      </c>
      <c r="L385" s="29" t="s">
        <v>1020</v>
      </c>
      <c r="M385" s="29"/>
      <c r="N385" s="31">
        <f t="shared" si="67"/>
        <v>507.96210000000002</v>
      </c>
      <c r="O385" s="29">
        <f t="shared" si="68"/>
        <v>4</v>
      </c>
      <c r="P385" s="31">
        <f t="shared" ca="1" si="69"/>
        <v>0</v>
      </c>
      <c r="Q385" s="32">
        <f t="shared" si="70"/>
        <v>508.12026100000008</v>
      </c>
      <c r="R385" s="29">
        <v>144</v>
      </c>
      <c r="S385" s="29">
        <v>128</v>
      </c>
      <c r="T385" s="29">
        <v>125</v>
      </c>
      <c r="U385" s="29">
        <v>111</v>
      </c>
      <c r="V385" s="29"/>
      <c r="W385" s="29"/>
      <c r="Y385" s="26"/>
      <c r="Z385" s="26"/>
      <c r="AA385" s="26"/>
      <c r="AB385" s="26"/>
      <c r="AC385" s="26"/>
    </row>
    <row r="386" spans="1:29" ht="15">
      <c r="A386" s="43">
        <v>7</v>
      </c>
      <c r="B386" s="1">
        <v>7</v>
      </c>
      <c r="C386" s="43" t="s">
        <v>364</v>
      </c>
      <c r="D386" s="28" t="s">
        <v>64</v>
      </c>
      <c r="E386" s="29"/>
      <c r="F386" s="29">
        <v>119</v>
      </c>
      <c r="G386" s="29">
        <v>141</v>
      </c>
      <c r="H386" s="29">
        <v>108</v>
      </c>
      <c r="I386" s="29">
        <v>136</v>
      </c>
      <c r="J386" s="29"/>
      <c r="K386" s="31">
        <f t="shared" si="66"/>
        <v>504</v>
      </c>
      <c r="L386" s="29" t="s">
        <v>1020</v>
      </c>
      <c r="M386" s="29"/>
      <c r="N386" s="31">
        <f t="shared" si="67"/>
        <v>503.96199999999999</v>
      </c>
      <c r="O386" s="29">
        <f t="shared" si="68"/>
        <v>4</v>
      </c>
      <c r="P386" s="31">
        <f t="shared" ca="1" si="69"/>
        <v>0</v>
      </c>
      <c r="Q386" s="32">
        <f t="shared" si="70"/>
        <v>504.11789800000003</v>
      </c>
      <c r="R386" s="29">
        <v>141</v>
      </c>
      <c r="S386" s="29">
        <v>136</v>
      </c>
      <c r="T386" s="29">
        <v>119</v>
      </c>
      <c r="U386" s="29">
        <v>108</v>
      </c>
      <c r="V386" s="29"/>
      <c r="W386" s="29"/>
      <c r="Y386" s="26"/>
      <c r="Z386" s="26"/>
      <c r="AA386" s="26"/>
      <c r="AB386" s="26"/>
      <c r="AC386" s="26"/>
    </row>
    <row r="387" spans="1:29" ht="15">
      <c r="A387" s="43">
        <v>8</v>
      </c>
      <c r="B387" s="1">
        <v>8</v>
      </c>
      <c r="C387" s="43" t="s">
        <v>641</v>
      </c>
      <c r="D387" s="28" t="s">
        <v>52</v>
      </c>
      <c r="E387" s="29">
        <v>100</v>
      </c>
      <c r="F387" s="29">
        <v>118</v>
      </c>
      <c r="G387" s="29"/>
      <c r="H387" s="29">
        <v>107</v>
      </c>
      <c r="I387" s="29"/>
      <c r="J387" s="29"/>
      <c r="K387" s="31">
        <f t="shared" si="66"/>
        <v>325</v>
      </c>
      <c r="L387" s="29" t="s">
        <v>1020</v>
      </c>
      <c r="M387" s="29"/>
      <c r="N387" s="31">
        <f t="shared" si="67"/>
        <v>324.96190000000001</v>
      </c>
      <c r="O387" s="29">
        <f t="shared" si="68"/>
        <v>3</v>
      </c>
      <c r="P387" s="31">
        <f t="shared" ca="1" si="69"/>
        <v>0</v>
      </c>
      <c r="Q387" s="32">
        <f t="shared" si="70"/>
        <v>325.09159999999997</v>
      </c>
      <c r="R387" s="29">
        <v>118</v>
      </c>
      <c r="S387" s="29">
        <v>107</v>
      </c>
      <c r="T387" s="29">
        <v>100</v>
      </c>
      <c r="U387" s="29"/>
      <c r="V387" s="29"/>
      <c r="W387" s="29"/>
      <c r="Y387" s="26"/>
      <c r="Z387" s="26"/>
      <c r="AA387" s="26"/>
      <c r="AB387" s="26"/>
      <c r="AC387" s="26"/>
    </row>
    <row r="388" spans="1:29" ht="15">
      <c r="A388" s="43">
        <v>9</v>
      </c>
      <c r="B388" s="1">
        <v>9</v>
      </c>
      <c r="C388" s="43" t="s">
        <v>354</v>
      </c>
      <c r="D388" s="28" t="s">
        <v>37</v>
      </c>
      <c r="E388" s="29"/>
      <c r="F388" s="29"/>
      <c r="G388" s="29">
        <v>135</v>
      </c>
      <c r="H388" s="29"/>
      <c r="I388" s="29">
        <v>138</v>
      </c>
      <c r="J388" s="29"/>
      <c r="K388" s="31">
        <f t="shared" si="66"/>
        <v>273</v>
      </c>
      <c r="L388" s="31" t="s">
        <v>1020</v>
      </c>
      <c r="M388" s="31"/>
      <c r="N388" s="31">
        <f t="shared" si="67"/>
        <v>272.96179999999998</v>
      </c>
      <c r="O388" s="31">
        <f t="shared" si="68"/>
        <v>2</v>
      </c>
      <c r="P388" s="31">
        <f t="shared" ca="1" si="69"/>
        <v>0</v>
      </c>
      <c r="Q388" s="32">
        <f t="shared" si="70"/>
        <v>273.11329999999998</v>
      </c>
      <c r="R388" s="29">
        <v>138</v>
      </c>
      <c r="S388" s="29">
        <v>135</v>
      </c>
      <c r="T388" s="29"/>
      <c r="U388" s="29"/>
      <c r="V388" s="29"/>
      <c r="W388" s="29"/>
      <c r="Y388" s="26"/>
      <c r="Z388" s="26"/>
      <c r="AA388" s="26"/>
      <c r="AB388" s="26"/>
      <c r="AC388" s="26"/>
    </row>
    <row r="389" spans="1:29" ht="15">
      <c r="A389" s="43">
        <v>10</v>
      </c>
      <c r="B389" s="1">
        <v>10</v>
      </c>
      <c r="C389" s="43" t="s">
        <v>245</v>
      </c>
      <c r="D389" s="28" t="s">
        <v>60</v>
      </c>
      <c r="E389" s="29"/>
      <c r="F389" s="29"/>
      <c r="G389" s="29"/>
      <c r="H389" s="29"/>
      <c r="I389" s="29">
        <v>192</v>
      </c>
      <c r="J389" s="29"/>
      <c r="K389" s="31">
        <f t="shared" si="66"/>
        <v>192</v>
      </c>
      <c r="L389" s="31" t="s">
        <v>1020</v>
      </c>
      <c r="M389" s="31"/>
      <c r="N389" s="31">
        <f t="shared" si="67"/>
        <v>191.96170000000001</v>
      </c>
      <c r="O389" s="31">
        <f t="shared" si="68"/>
        <v>1</v>
      </c>
      <c r="P389" s="31">
        <f t="shared" ca="1" si="69"/>
        <v>0</v>
      </c>
      <c r="Q389" s="32">
        <f t="shared" si="70"/>
        <v>192.15370000000001</v>
      </c>
      <c r="R389" s="29">
        <v>192</v>
      </c>
      <c r="S389" s="29"/>
      <c r="T389" s="29"/>
      <c r="U389" s="29"/>
      <c r="V389" s="29"/>
      <c r="W389" s="29"/>
      <c r="Y389" s="26"/>
      <c r="Z389" s="26"/>
      <c r="AA389" s="26"/>
      <c r="AB389" s="26"/>
      <c r="AC389" s="26"/>
    </row>
    <row r="390" spans="1:29" ht="15">
      <c r="A390" s="43">
        <v>11</v>
      </c>
      <c r="B390" s="1">
        <v>11</v>
      </c>
      <c r="C390" s="43" t="s">
        <v>642</v>
      </c>
      <c r="D390" s="28" t="s">
        <v>185</v>
      </c>
      <c r="E390" s="29"/>
      <c r="F390" s="29"/>
      <c r="G390" s="29">
        <v>136</v>
      </c>
      <c r="H390" s="29"/>
      <c r="I390" s="29"/>
      <c r="J390" s="29"/>
      <c r="K390" s="31">
        <f t="shared" si="66"/>
        <v>136</v>
      </c>
      <c r="L390" s="31" t="s">
        <v>1020</v>
      </c>
      <c r="M390" s="31"/>
      <c r="N390" s="31">
        <f t="shared" si="67"/>
        <v>135.9616</v>
      </c>
      <c r="O390" s="31">
        <f t="shared" si="68"/>
        <v>1</v>
      </c>
      <c r="P390" s="31">
        <f t="shared" ca="1" si="69"/>
        <v>0</v>
      </c>
      <c r="Q390" s="32">
        <f t="shared" si="70"/>
        <v>136.0976</v>
      </c>
      <c r="R390" s="29">
        <v>136</v>
      </c>
      <c r="S390" s="29"/>
      <c r="T390" s="29"/>
      <c r="U390" s="29"/>
      <c r="V390" s="29"/>
      <c r="W390" s="29"/>
      <c r="Y390" s="26"/>
      <c r="Z390" s="26"/>
      <c r="AA390" s="26"/>
      <c r="AB390" s="26"/>
      <c r="AC390" s="26"/>
    </row>
    <row r="391" spans="1:29" ht="15">
      <c r="A391" s="43">
        <v>12</v>
      </c>
      <c r="B391" s="1">
        <v>12</v>
      </c>
      <c r="C391" s="43" t="s">
        <v>643</v>
      </c>
      <c r="D391" s="28" t="s">
        <v>28</v>
      </c>
      <c r="E391" s="29">
        <v>116</v>
      </c>
      <c r="F391" s="29"/>
      <c r="G391" s="29"/>
      <c r="H391" s="29"/>
      <c r="I391" s="29"/>
      <c r="J391" s="29"/>
      <c r="K391" s="31">
        <f t="shared" si="66"/>
        <v>116</v>
      </c>
      <c r="L391" s="29" t="s">
        <v>1020</v>
      </c>
      <c r="M391" s="29"/>
      <c r="N391" s="31">
        <f t="shared" si="67"/>
        <v>115.9615</v>
      </c>
      <c r="O391" s="29">
        <f t="shared" si="68"/>
        <v>1</v>
      </c>
      <c r="P391" s="31">
        <f t="shared" ca="1" si="69"/>
        <v>0</v>
      </c>
      <c r="Q391" s="32">
        <f t="shared" si="70"/>
        <v>116.0775</v>
      </c>
      <c r="R391" s="29">
        <v>116</v>
      </c>
      <c r="S391" s="29"/>
      <c r="T391" s="29"/>
      <c r="U391" s="29"/>
      <c r="V391" s="29"/>
      <c r="W391" s="29"/>
      <c r="Y391" s="26"/>
      <c r="Z391" s="26"/>
      <c r="AA391" s="26"/>
      <c r="AB391" s="26"/>
      <c r="AC391" s="26"/>
    </row>
    <row r="392" spans="1:29" ht="15">
      <c r="A392" s="43">
        <v>13</v>
      </c>
      <c r="B392" s="1">
        <v>13</v>
      </c>
      <c r="C392" s="43" t="s">
        <v>644</v>
      </c>
      <c r="D392" s="28" t="s">
        <v>185</v>
      </c>
      <c r="E392" s="29">
        <v>95</v>
      </c>
      <c r="F392" s="29"/>
      <c r="G392" s="29"/>
      <c r="H392" s="29"/>
      <c r="I392" s="29"/>
      <c r="J392" s="29"/>
      <c r="K392" s="31">
        <f t="shared" si="66"/>
        <v>95</v>
      </c>
      <c r="L392" s="29" t="s">
        <v>1020</v>
      </c>
      <c r="M392" s="29"/>
      <c r="N392" s="31">
        <f t="shared" si="67"/>
        <v>94.961399999999998</v>
      </c>
      <c r="O392" s="29">
        <f t="shared" si="68"/>
        <v>1</v>
      </c>
      <c r="P392" s="31">
        <f t="shared" ca="1" si="69"/>
        <v>0</v>
      </c>
      <c r="Q392" s="32">
        <f t="shared" si="70"/>
        <v>95.056399999999996</v>
      </c>
      <c r="R392" s="29">
        <v>95</v>
      </c>
      <c r="S392" s="29"/>
      <c r="T392" s="29"/>
      <c r="U392" s="29"/>
      <c r="V392" s="29"/>
      <c r="W392" s="29"/>
      <c r="Y392" s="26"/>
      <c r="Z392" s="26"/>
      <c r="AA392" s="26"/>
      <c r="AB392" s="26"/>
      <c r="AC392" s="26"/>
    </row>
    <row r="393" spans="1:29" ht="5.0999999999999996" customHeight="1">
      <c r="D393" s="29"/>
      <c r="E393" s="29"/>
      <c r="F393" s="29"/>
      <c r="G393" s="29"/>
      <c r="H393" s="29"/>
      <c r="I393" s="29"/>
      <c r="J393" s="29"/>
      <c r="K393" s="31"/>
      <c r="L393" s="29"/>
      <c r="M393" s="29"/>
      <c r="N393" s="31"/>
      <c r="O393" s="29"/>
      <c r="P393" s="29"/>
      <c r="Q393" s="32"/>
      <c r="R393" s="29"/>
      <c r="S393" s="29"/>
      <c r="T393" s="29"/>
      <c r="U393" s="29"/>
      <c r="V393" s="29"/>
      <c r="W393" s="29"/>
      <c r="Y393" s="26"/>
      <c r="Z393" s="26"/>
      <c r="AA393" s="26"/>
      <c r="AB393" s="26"/>
      <c r="AC393" s="26"/>
    </row>
    <row r="394" spans="1:29">
      <c r="D394" s="29"/>
      <c r="E394" s="29"/>
      <c r="F394" s="29"/>
      <c r="G394" s="29"/>
      <c r="H394" s="29"/>
      <c r="I394" s="29"/>
      <c r="J394" s="29"/>
      <c r="K394" s="31"/>
      <c r="L394" s="29"/>
      <c r="M394" s="29"/>
      <c r="N394" s="31"/>
      <c r="O394" s="29"/>
      <c r="P394" s="29"/>
      <c r="Q394" s="32"/>
      <c r="R394" s="29"/>
      <c r="S394" s="29"/>
      <c r="T394" s="29"/>
      <c r="U394" s="29"/>
      <c r="V394" s="29"/>
      <c r="W394" s="29"/>
      <c r="Y394" s="26"/>
      <c r="Z394" s="26"/>
      <c r="AA394" s="26"/>
      <c r="AB394" s="26"/>
      <c r="AC394" s="26"/>
    </row>
    <row r="395" spans="1:29" ht="15">
      <c r="A395" s="42"/>
      <c r="B395" s="42"/>
      <c r="C395" s="42" t="s">
        <v>242</v>
      </c>
      <c r="D395" s="29"/>
      <c r="E395" s="29"/>
      <c r="F395" s="29"/>
      <c r="G395" s="29"/>
      <c r="H395" s="29"/>
      <c r="I395" s="29"/>
      <c r="J395" s="29"/>
      <c r="K395" s="31"/>
      <c r="L395" s="29"/>
      <c r="M395" s="29"/>
      <c r="N395" s="31"/>
      <c r="O395" s="29"/>
      <c r="P395" s="29"/>
      <c r="Q395" s="32"/>
      <c r="R395" s="29"/>
      <c r="S395" s="29"/>
      <c r="T395" s="29"/>
      <c r="U395" s="29"/>
      <c r="V395" s="29"/>
      <c r="W395" s="29"/>
      <c r="Y395" s="26"/>
      <c r="Z395" s="26"/>
      <c r="AA395" s="26"/>
      <c r="AB395" s="26"/>
      <c r="AC395" s="26"/>
    </row>
    <row r="396" spans="1:29" ht="15">
      <c r="A396" s="43">
        <v>1</v>
      </c>
      <c r="B396" s="43">
        <v>1</v>
      </c>
      <c r="C396" s="43" t="s">
        <v>241</v>
      </c>
      <c r="D396" s="28" t="s">
        <v>87</v>
      </c>
      <c r="E396" s="29"/>
      <c r="F396" s="29">
        <v>162</v>
      </c>
      <c r="G396" s="29">
        <v>185</v>
      </c>
      <c r="H396" s="29">
        <v>161</v>
      </c>
      <c r="I396" s="29">
        <v>195</v>
      </c>
      <c r="J396" s="29"/>
      <c r="K396" s="31">
        <f t="shared" ref="K396:K409" si="71">IFERROR(LARGE(E396:J396,1),0)+IF($D$5&gt;=2,IFERROR(LARGE(E396:J396,2),0),0)+IF($D$5&gt;=3,IFERROR(LARGE(E396:J396,3),0),0)+IF($D$5&gt;=4,IFERROR(LARGE(E396:J396,4),0),0)+IF($D$5&gt;=5,IFERROR(LARGE(E396:J396,5),0),0)+IF($D$5&gt;=6,IFERROR(LARGE(E396:J396,6),0),0)</f>
        <v>703</v>
      </c>
      <c r="L396" s="29" t="s">
        <v>1020</v>
      </c>
      <c r="M396" s="29" t="s">
        <v>645</v>
      </c>
      <c r="N396" s="31">
        <f t="shared" ref="N396:N409" si="72">K396-(ROW(K396)-ROW(K$6))/10000</f>
        <v>702.96100000000001</v>
      </c>
      <c r="O396" s="29">
        <f t="shared" ref="O396:O409" si="73">COUNT(E396:J396)</f>
        <v>4</v>
      </c>
      <c r="P396" s="31">
        <f t="shared" ref="P396:P409" ca="1" si="74">IF(AND(O396=1,OFFSET(D396,0,P$3)&gt;0),"Y",0)</f>
        <v>0</v>
      </c>
      <c r="Q396" s="32">
        <f t="shared" ref="Q396:Q409" si="75">N396+R396/1000+S396/10000+T396/100000+U396/1000000+V396/10000000+W396/100000000</f>
        <v>703.17628100000013</v>
      </c>
      <c r="R396" s="29">
        <v>195</v>
      </c>
      <c r="S396" s="29">
        <v>185</v>
      </c>
      <c r="T396" s="29">
        <v>162</v>
      </c>
      <c r="U396" s="29">
        <v>161</v>
      </c>
      <c r="V396" s="29"/>
      <c r="W396" s="29"/>
      <c r="Y396" s="26"/>
      <c r="Z396" s="26"/>
      <c r="AA396" s="26"/>
      <c r="AB396" s="26"/>
      <c r="AC396" s="26"/>
    </row>
    <row r="397" spans="1:29" ht="15">
      <c r="A397" s="43">
        <v>2</v>
      </c>
      <c r="B397" s="43">
        <v>2</v>
      </c>
      <c r="C397" s="43" t="s">
        <v>280</v>
      </c>
      <c r="D397" s="28" t="s">
        <v>28</v>
      </c>
      <c r="E397" s="29">
        <v>133</v>
      </c>
      <c r="F397" s="29">
        <v>172</v>
      </c>
      <c r="G397" s="29"/>
      <c r="H397" s="29">
        <v>147</v>
      </c>
      <c r="I397" s="29">
        <v>171</v>
      </c>
      <c r="J397" s="29"/>
      <c r="K397" s="31">
        <f t="shared" si="71"/>
        <v>623</v>
      </c>
      <c r="L397" s="29" t="s">
        <v>1020</v>
      </c>
      <c r="M397" s="29" t="s">
        <v>646</v>
      </c>
      <c r="N397" s="31">
        <f t="shared" si="72"/>
        <v>622.96090000000004</v>
      </c>
      <c r="O397" s="29">
        <f t="shared" si="73"/>
        <v>4</v>
      </c>
      <c r="P397" s="31">
        <f t="shared" ca="1" si="74"/>
        <v>0</v>
      </c>
      <c r="Q397" s="32">
        <f t="shared" si="75"/>
        <v>623.15160300000014</v>
      </c>
      <c r="R397" s="29">
        <v>172</v>
      </c>
      <c r="S397" s="29">
        <v>171</v>
      </c>
      <c r="T397" s="29">
        <v>147</v>
      </c>
      <c r="U397" s="29">
        <v>133</v>
      </c>
      <c r="V397" s="29"/>
      <c r="W397" s="29"/>
      <c r="Y397" s="26"/>
      <c r="Z397" s="26"/>
      <c r="AA397" s="26"/>
      <c r="AB397" s="26"/>
      <c r="AC397" s="26"/>
    </row>
    <row r="398" spans="1:29" ht="15">
      <c r="A398" s="43">
        <v>3</v>
      </c>
      <c r="B398" s="43">
        <v>3</v>
      </c>
      <c r="C398" s="43" t="s">
        <v>647</v>
      </c>
      <c r="D398" s="28" t="s">
        <v>190</v>
      </c>
      <c r="E398" s="29">
        <v>120</v>
      </c>
      <c r="F398" s="29">
        <v>150</v>
      </c>
      <c r="G398" s="29">
        <v>170</v>
      </c>
      <c r="H398" s="29">
        <v>143</v>
      </c>
      <c r="I398" s="29"/>
      <c r="J398" s="29"/>
      <c r="K398" s="31">
        <f t="shared" si="71"/>
        <v>583</v>
      </c>
      <c r="L398" s="29" t="s">
        <v>1020</v>
      </c>
      <c r="M398" s="29" t="s">
        <v>648</v>
      </c>
      <c r="N398" s="31">
        <f t="shared" si="72"/>
        <v>582.96079999999995</v>
      </c>
      <c r="O398" s="29">
        <f t="shared" si="73"/>
        <v>4</v>
      </c>
      <c r="P398" s="31">
        <f t="shared" ca="1" si="74"/>
        <v>0</v>
      </c>
      <c r="Q398" s="32">
        <f t="shared" si="75"/>
        <v>583.14734999999996</v>
      </c>
      <c r="R398" s="29">
        <v>170</v>
      </c>
      <c r="S398" s="29">
        <v>150</v>
      </c>
      <c r="T398" s="29">
        <v>143</v>
      </c>
      <c r="U398" s="29">
        <v>120</v>
      </c>
      <c r="V398" s="29"/>
      <c r="W398" s="29"/>
      <c r="Y398" s="26"/>
      <c r="Z398" s="26"/>
      <c r="AA398" s="26"/>
      <c r="AB398" s="26"/>
      <c r="AC398" s="26"/>
    </row>
    <row r="399" spans="1:29" ht="15">
      <c r="A399" s="43">
        <v>4</v>
      </c>
      <c r="B399" s="43">
        <v>4</v>
      </c>
      <c r="C399" s="43" t="s">
        <v>649</v>
      </c>
      <c r="D399" s="28" t="s">
        <v>28</v>
      </c>
      <c r="E399" s="29">
        <v>112</v>
      </c>
      <c r="F399" s="29">
        <v>127</v>
      </c>
      <c r="G399" s="29">
        <v>157</v>
      </c>
      <c r="H399" s="29">
        <v>136</v>
      </c>
      <c r="I399" s="29"/>
      <c r="J399" s="29"/>
      <c r="K399" s="31">
        <f t="shared" si="71"/>
        <v>532</v>
      </c>
      <c r="L399" s="29" t="s">
        <v>1020</v>
      </c>
      <c r="M399" s="29"/>
      <c r="N399" s="31">
        <f t="shared" si="72"/>
        <v>531.96069999999997</v>
      </c>
      <c r="O399" s="29">
        <f t="shared" si="73"/>
        <v>4</v>
      </c>
      <c r="P399" s="31">
        <f t="shared" ca="1" si="74"/>
        <v>0</v>
      </c>
      <c r="Q399" s="32">
        <f t="shared" si="75"/>
        <v>532.13268199999993</v>
      </c>
      <c r="R399" s="29">
        <v>157</v>
      </c>
      <c r="S399" s="29">
        <v>136</v>
      </c>
      <c r="T399" s="29">
        <v>127</v>
      </c>
      <c r="U399" s="29">
        <v>112</v>
      </c>
      <c r="V399" s="29"/>
      <c r="W399" s="29"/>
      <c r="Y399" s="26"/>
      <c r="Z399" s="26"/>
      <c r="AA399" s="26"/>
      <c r="AB399" s="26"/>
      <c r="AC399" s="26"/>
    </row>
    <row r="400" spans="1:29" ht="15">
      <c r="A400" s="43">
        <v>5</v>
      </c>
      <c r="B400" s="43">
        <v>5</v>
      </c>
      <c r="C400" s="43" t="s">
        <v>357</v>
      </c>
      <c r="D400" s="28" t="s">
        <v>87</v>
      </c>
      <c r="E400" s="29">
        <v>98</v>
      </c>
      <c r="F400" s="29">
        <v>112</v>
      </c>
      <c r="G400" s="29">
        <v>137</v>
      </c>
      <c r="H400" s="29">
        <v>100</v>
      </c>
      <c r="I400" s="29">
        <v>137</v>
      </c>
      <c r="J400" s="29"/>
      <c r="K400" s="31">
        <f t="shared" si="71"/>
        <v>486</v>
      </c>
      <c r="L400" s="29" t="s">
        <v>1020</v>
      </c>
      <c r="M400" s="29"/>
      <c r="N400" s="31">
        <f t="shared" si="72"/>
        <v>485.9606</v>
      </c>
      <c r="O400" s="29">
        <f t="shared" si="73"/>
        <v>5</v>
      </c>
      <c r="P400" s="31">
        <f t="shared" ca="1" si="74"/>
        <v>0</v>
      </c>
      <c r="Q400" s="32">
        <f t="shared" si="75"/>
        <v>486.11252979999995</v>
      </c>
      <c r="R400" s="29">
        <v>137</v>
      </c>
      <c r="S400" s="29">
        <v>137</v>
      </c>
      <c r="T400" s="29">
        <v>112</v>
      </c>
      <c r="U400" s="29">
        <v>100</v>
      </c>
      <c r="V400" s="29">
        <v>98</v>
      </c>
      <c r="W400" s="29"/>
      <c r="Y400" s="26"/>
      <c r="Z400" s="26"/>
      <c r="AA400" s="26"/>
      <c r="AB400" s="26"/>
      <c r="AC400" s="26"/>
    </row>
    <row r="401" spans="1:29" ht="15">
      <c r="A401" s="43">
        <v>6</v>
      </c>
      <c r="B401" s="43">
        <v>6</v>
      </c>
      <c r="C401" s="43" t="s">
        <v>414</v>
      </c>
      <c r="D401" s="28" t="s">
        <v>87</v>
      </c>
      <c r="E401" s="29">
        <v>85</v>
      </c>
      <c r="F401" s="29">
        <v>102</v>
      </c>
      <c r="G401" s="29">
        <v>125</v>
      </c>
      <c r="H401" s="29">
        <v>89</v>
      </c>
      <c r="I401" s="29">
        <v>114</v>
      </c>
      <c r="J401" s="29"/>
      <c r="K401" s="31">
        <f t="shared" si="71"/>
        <v>430</v>
      </c>
      <c r="L401" s="29" t="s">
        <v>1020</v>
      </c>
      <c r="M401" s="29"/>
      <c r="N401" s="31">
        <f t="shared" si="72"/>
        <v>429.96050000000002</v>
      </c>
      <c r="O401" s="29">
        <f t="shared" si="73"/>
        <v>5</v>
      </c>
      <c r="P401" s="31">
        <f t="shared" ca="1" si="74"/>
        <v>0</v>
      </c>
      <c r="Q401" s="32">
        <f t="shared" si="75"/>
        <v>430.09801749999997</v>
      </c>
      <c r="R401" s="29">
        <v>125</v>
      </c>
      <c r="S401" s="29">
        <v>114</v>
      </c>
      <c r="T401" s="29">
        <v>102</v>
      </c>
      <c r="U401" s="29">
        <v>89</v>
      </c>
      <c r="V401" s="29">
        <v>85</v>
      </c>
      <c r="W401" s="29"/>
      <c r="Y401" s="26"/>
      <c r="Z401" s="26"/>
      <c r="AA401" s="26"/>
      <c r="AB401" s="26"/>
      <c r="AC401" s="26"/>
    </row>
    <row r="402" spans="1:29" ht="15">
      <c r="A402" s="43">
        <v>7</v>
      </c>
      <c r="B402" s="43">
        <v>7</v>
      </c>
      <c r="C402" s="43" t="s">
        <v>408</v>
      </c>
      <c r="D402" s="28" t="s">
        <v>190</v>
      </c>
      <c r="E402" s="29"/>
      <c r="F402" s="29">
        <v>101</v>
      </c>
      <c r="G402" s="29">
        <v>124</v>
      </c>
      <c r="H402" s="29">
        <v>87</v>
      </c>
      <c r="I402" s="29">
        <v>116</v>
      </c>
      <c r="J402" s="29"/>
      <c r="K402" s="31">
        <f t="shared" si="71"/>
        <v>428</v>
      </c>
      <c r="L402" s="29" t="s">
        <v>1020</v>
      </c>
      <c r="M402" s="29"/>
      <c r="N402" s="31">
        <f t="shared" si="72"/>
        <v>427.96039999999999</v>
      </c>
      <c r="O402" s="29">
        <f t="shared" si="73"/>
        <v>4</v>
      </c>
      <c r="P402" s="31">
        <f t="shared" ca="1" si="74"/>
        <v>0</v>
      </c>
      <c r="Q402" s="32">
        <f t="shared" si="75"/>
        <v>428.09709700000002</v>
      </c>
      <c r="R402" s="29">
        <v>124</v>
      </c>
      <c r="S402" s="29">
        <v>116</v>
      </c>
      <c r="T402" s="29">
        <v>101</v>
      </c>
      <c r="U402" s="29">
        <v>87</v>
      </c>
      <c r="V402" s="29"/>
      <c r="W402" s="29"/>
      <c r="Y402" s="26"/>
      <c r="Z402" s="26"/>
      <c r="AA402" s="26"/>
      <c r="AB402" s="26"/>
      <c r="AC402" s="26"/>
    </row>
    <row r="403" spans="1:29" ht="15">
      <c r="A403" s="43">
        <v>8</v>
      </c>
      <c r="B403" s="43">
        <v>8</v>
      </c>
      <c r="C403" s="43" t="s">
        <v>404</v>
      </c>
      <c r="D403" s="28" t="s">
        <v>185</v>
      </c>
      <c r="E403" s="29">
        <v>83</v>
      </c>
      <c r="F403" s="29"/>
      <c r="G403" s="29">
        <v>131</v>
      </c>
      <c r="H403" s="29">
        <v>95</v>
      </c>
      <c r="I403" s="29">
        <v>118</v>
      </c>
      <c r="J403" s="29"/>
      <c r="K403" s="31">
        <f t="shared" si="71"/>
        <v>427</v>
      </c>
      <c r="L403" s="29" t="s">
        <v>1020</v>
      </c>
      <c r="M403" s="29"/>
      <c r="N403" s="31">
        <f t="shared" si="72"/>
        <v>426.96030000000002</v>
      </c>
      <c r="O403" s="29">
        <f t="shared" si="73"/>
        <v>4</v>
      </c>
      <c r="P403" s="31">
        <f t="shared" ca="1" si="74"/>
        <v>0</v>
      </c>
      <c r="Q403" s="32">
        <f t="shared" si="75"/>
        <v>427.10413299999999</v>
      </c>
      <c r="R403" s="29">
        <v>131</v>
      </c>
      <c r="S403" s="29">
        <v>118</v>
      </c>
      <c r="T403" s="29">
        <v>95</v>
      </c>
      <c r="U403" s="29">
        <v>83</v>
      </c>
      <c r="V403" s="29"/>
      <c r="W403" s="29"/>
      <c r="Y403" s="26"/>
      <c r="Z403" s="26"/>
      <c r="AA403" s="26"/>
      <c r="AB403" s="26"/>
      <c r="AC403" s="26"/>
    </row>
    <row r="404" spans="1:29" ht="15">
      <c r="A404" s="43">
        <v>9</v>
      </c>
      <c r="B404" s="43">
        <v>9</v>
      </c>
      <c r="C404" s="43" t="s">
        <v>650</v>
      </c>
      <c r="D404" s="28" t="s">
        <v>24</v>
      </c>
      <c r="E404" s="29">
        <v>90</v>
      </c>
      <c r="F404" s="29">
        <v>107</v>
      </c>
      <c r="G404" s="29">
        <v>133</v>
      </c>
      <c r="H404" s="29">
        <v>96</v>
      </c>
      <c r="I404" s="29"/>
      <c r="J404" s="29"/>
      <c r="K404" s="31">
        <f t="shared" si="71"/>
        <v>426</v>
      </c>
      <c r="L404" s="29" t="s">
        <v>1020</v>
      </c>
      <c r="M404" s="29"/>
      <c r="N404" s="31">
        <f t="shared" si="72"/>
        <v>425.96019999999999</v>
      </c>
      <c r="O404" s="29">
        <f t="shared" si="73"/>
        <v>4</v>
      </c>
      <c r="P404" s="31">
        <f t="shared" ca="1" si="74"/>
        <v>0</v>
      </c>
      <c r="Q404" s="32">
        <f t="shared" si="75"/>
        <v>426.10494999999997</v>
      </c>
      <c r="R404" s="29">
        <v>133</v>
      </c>
      <c r="S404" s="29">
        <v>107</v>
      </c>
      <c r="T404" s="29">
        <v>96</v>
      </c>
      <c r="U404" s="29">
        <v>90</v>
      </c>
      <c r="V404" s="29"/>
      <c r="W404" s="29"/>
      <c r="Y404" s="26"/>
      <c r="Z404" s="26"/>
      <c r="AA404" s="26"/>
      <c r="AB404" s="26"/>
      <c r="AC404" s="26"/>
    </row>
    <row r="405" spans="1:29" ht="15">
      <c r="A405" s="43">
        <v>10</v>
      </c>
      <c r="B405" s="43">
        <v>10</v>
      </c>
      <c r="C405" s="43" t="s">
        <v>258</v>
      </c>
      <c r="D405" s="28" t="s">
        <v>167</v>
      </c>
      <c r="E405" s="29"/>
      <c r="F405" s="29"/>
      <c r="G405" s="29"/>
      <c r="H405" s="29">
        <v>162</v>
      </c>
      <c r="I405" s="29">
        <v>185</v>
      </c>
      <c r="J405" s="29"/>
      <c r="K405" s="31">
        <f t="shared" si="71"/>
        <v>347</v>
      </c>
      <c r="L405" s="31" t="s">
        <v>1020</v>
      </c>
      <c r="M405" s="31"/>
      <c r="N405" s="31">
        <f t="shared" si="72"/>
        <v>346.96010000000001</v>
      </c>
      <c r="O405" s="31">
        <f t="shared" si="73"/>
        <v>2</v>
      </c>
      <c r="P405" s="31">
        <f t="shared" ca="1" si="74"/>
        <v>0</v>
      </c>
      <c r="Q405" s="32">
        <f t="shared" si="75"/>
        <v>347.16130000000004</v>
      </c>
      <c r="R405" s="29">
        <v>185</v>
      </c>
      <c r="S405" s="29">
        <v>162</v>
      </c>
      <c r="T405" s="29"/>
      <c r="U405" s="29"/>
      <c r="V405" s="29"/>
      <c r="W405" s="29"/>
      <c r="Y405" s="26"/>
      <c r="Z405" s="26"/>
      <c r="AA405" s="26"/>
      <c r="AB405" s="26"/>
      <c r="AC405" s="26"/>
    </row>
    <row r="406" spans="1:29" ht="15">
      <c r="A406" s="43">
        <v>11</v>
      </c>
      <c r="B406" s="43">
        <v>11</v>
      </c>
      <c r="C406" s="43" t="s">
        <v>651</v>
      </c>
      <c r="D406" s="28" t="s">
        <v>37</v>
      </c>
      <c r="E406" s="29"/>
      <c r="F406" s="29"/>
      <c r="G406" s="29">
        <v>129</v>
      </c>
      <c r="H406" s="29">
        <v>93</v>
      </c>
      <c r="I406" s="29"/>
      <c r="J406" s="29"/>
      <c r="K406" s="31">
        <f t="shared" si="71"/>
        <v>222</v>
      </c>
      <c r="L406" s="31" t="s">
        <v>1020</v>
      </c>
      <c r="M406" s="31"/>
      <c r="N406" s="31">
        <f t="shared" si="72"/>
        <v>221.96</v>
      </c>
      <c r="O406" s="31">
        <f t="shared" si="73"/>
        <v>2</v>
      </c>
      <c r="P406" s="31">
        <f t="shared" ca="1" si="74"/>
        <v>0</v>
      </c>
      <c r="Q406" s="32">
        <f t="shared" si="75"/>
        <v>222.09829999999999</v>
      </c>
      <c r="R406" s="29">
        <v>129</v>
      </c>
      <c r="S406" s="29">
        <v>93</v>
      </c>
      <c r="T406" s="29"/>
      <c r="U406" s="29"/>
      <c r="V406" s="29"/>
      <c r="W406" s="29"/>
      <c r="Y406" s="26"/>
      <c r="Z406" s="26"/>
      <c r="AA406" s="26"/>
      <c r="AB406" s="26"/>
      <c r="AC406" s="26"/>
    </row>
    <row r="407" spans="1:29" ht="15">
      <c r="A407" s="43">
        <v>12</v>
      </c>
      <c r="B407" s="43">
        <v>12</v>
      </c>
      <c r="C407" s="43" t="s">
        <v>652</v>
      </c>
      <c r="D407" s="28" t="s">
        <v>19</v>
      </c>
      <c r="E407" s="29">
        <v>80</v>
      </c>
      <c r="F407" s="29">
        <v>104</v>
      </c>
      <c r="G407" s="29"/>
      <c r="H407" s="29"/>
      <c r="I407" s="29"/>
      <c r="J407" s="29"/>
      <c r="K407" s="31">
        <f t="shared" si="71"/>
        <v>184</v>
      </c>
      <c r="L407" s="29" t="s">
        <v>1020</v>
      </c>
      <c r="M407" s="29"/>
      <c r="N407" s="31">
        <f t="shared" si="72"/>
        <v>183.9599</v>
      </c>
      <c r="O407" s="29">
        <f t="shared" si="73"/>
        <v>2</v>
      </c>
      <c r="P407" s="31">
        <f t="shared" ca="1" si="74"/>
        <v>0</v>
      </c>
      <c r="Q407" s="32">
        <f t="shared" si="75"/>
        <v>184.07190000000003</v>
      </c>
      <c r="R407" s="29">
        <v>104</v>
      </c>
      <c r="S407" s="29">
        <v>80</v>
      </c>
      <c r="T407" s="29"/>
      <c r="U407" s="29"/>
      <c r="V407" s="29"/>
      <c r="W407" s="29"/>
      <c r="Y407" s="26"/>
      <c r="Z407" s="26"/>
      <c r="AA407" s="26"/>
      <c r="AB407" s="26"/>
      <c r="AC407" s="26"/>
    </row>
    <row r="408" spans="1:29" ht="15">
      <c r="A408" s="43">
        <v>13</v>
      </c>
      <c r="B408" s="43">
        <v>13</v>
      </c>
      <c r="C408" s="43" t="s">
        <v>653</v>
      </c>
      <c r="D408" s="28" t="s">
        <v>185</v>
      </c>
      <c r="E408" s="29"/>
      <c r="F408" s="29">
        <v>114</v>
      </c>
      <c r="G408" s="29"/>
      <c r="H408" s="29"/>
      <c r="I408" s="29"/>
      <c r="J408" s="29"/>
      <c r="K408" s="31">
        <f t="shared" si="71"/>
        <v>114</v>
      </c>
      <c r="L408" s="29" t="s">
        <v>1020</v>
      </c>
      <c r="M408" s="29"/>
      <c r="N408" s="31">
        <f t="shared" si="72"/>
        <v>113.9598</v>
      </c>
      <c r="O408" s="29">
        <f t="shared" si="73"/>
        <v>1</v>
      </c>
      <c r="P408" s="31">
        <f t="shared" ca="1" si="74"/>
        <v>0</v>
      </c>
      <c r="Q408" s="32">
        <f t="shared" si="75"/>
        <v>114.07380000000001</v>
      </c>
      <c r="R408" s="29">
        <v>114</v>
      </c>
      <c r="S408" s="29"/>
      <c r="T408" s="29"/>
      <c r="U408" s="29"/>
      <c r="V408" s="29"/>
      <c r="W408" s="29"/>
      <c r="Y408" s="26"/>
      <c r="Z408" s="26"/>
      <c r="AA408" s="26"/>
      <c r="AB408" s="26"/>
      <c r="AC408" s="26"/>
    </row>
    <row r="409" spans="1:29" ht="15">
      <c r="A409" s="43">
        <v>14</v>
      </c>
      <c r="B409" s="43">
        <v>14</v>
      </c>
      <c r="C409" s="43" t="s">
        <v>654</v>
      </c>
      <c r="D409" s="28" t="s">
        <v>56</v>
      </c>
      <c r="E409" s="29">
        <v>92</v>
      </c>
      <c r="F409" s="29"/>
      <c r="G409" s="29"/>
      <c r="H409" s="29"/>
      <c r="I409" s="29"/>
      <c r="J409" s="29"/>
      <c r="K409" s="31">
        <f t="shared" si="71"/>
        <v>92</v>
      </c>
      <c r="L409" s="29" t="s">
        <v>1020</v>
      </c>
      <c r="M409" s="29"/>
      <c r="N409" s="31">
        <f t="shared" si="72"/>
        <v>91.959699999999998</v>
      </c>
      <c r="O409" s="29">
        <f t="shared" si="73"/>
        <v>1</v>
      </c>
      <c r="P409" s="31">
        <f t="shared" ca="1" si="74"/>
        <v>0</v>
      </c>
      <c r="Q409" s="32">
        <f t="shared" si="75"/>
        <v>92.051699999999997</v>
      </c>
      <c r="R409" s="29">
        <v>92</v>
      </c>
      <c r="S409" s="29"/>
      <c r="T409" s="29"/>
      <c r="U409" s="29"/>
      <c r="V409" s="29"/>
      <c r="W409" s="29"/>
      <c r="Y409" s="26"/>
      <c r="Z409" s="26"/>
      <c r="AA409" s="26"/>
      <c r="AB409" s="26"/>
      <c r="AC409" s="26"/>
    </row>
    <row r="410" spans="1:29" ht="3" customHeight="1"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33"/>
      <c r="O410" s="29"/>
      <c r="P410" s="29"/>
      <c r="Q410" s="44"/>
      <c r="R410" s="29"/>
      <c r="S410" s="29"/>
      <c r="T410" s="29"/>
      <c r="U410" s="29"/>
      <c r="V410" s="29"/>
      <c r="W410" s="29"/>
      <c r="Y410" s="26"/>
    </row>
    <row r="411" spans="1:29"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Y411" s="26"/>
    </row>
    <row r="412" spans="1:29"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Y412" s="26"/>
    </row>
    <row r="413" spans="1:29">
      <c r="E413" s="29"/>
      <c r="F413" s="29"/>
      <c r="G413" s="29"/>
      <c r="H413" s="29"/>
      <c r="I413" s="29"/>
      <c r="Y413" s="26"/>
    </row>
    <row r="414" spans="1:29">
      <c r="E414" s="29"/>
      <c r="F414" s="29"/>
      <c r="G414" s="29"/>
      <c r="H414" s="29"/>
      <c r="I414" s="29"/>
      <c r="Y414" s="26"/>
    </row>
    <row r="415" spans="1:29">
      <c r="E415" s="29"/>
      <c r="F415" s="29"/>
      <c r="G415" s="29"/>
      <c r="H415" s="29"/>
      <c r="I415" s="29"/>
      <c r="Y415" s="26"/>
    </row>
    <row r="416" spans="1:29">
      <c r="E416" s="29"/>
      <c r="F416" s="29"/>
      <c r="G416" s="29"/>
      <c r="I416" s="29"/>
      <c r="Y416" s="26"/>
    </row>
    <row r="417" spans="5:25">
      <c r="E417" s="29"/>
      <c r="F417" s="29"/>
      <c r="G417" s="29"/>
      <c r="H417" s="29"/>
      <c r="I417" s="29"/>
      <c r="Y417" s="26"/>
    </row>
    <row r="418" spans="5:25" ht="15">
      <c r="E418" s="29"/>
      <c r="F418" s="29"/>
      <c r="G418" s="29"/>
      <c r="H418" s="45"/>
      <c r="I418" s="29"/>
      <c r="Y418" s="26"/>
    </row>
    <row r="419" spans="5:25">
      <c r="E419" s="29"/>
      <c r="F419" s="29"/>
      <c r="G419" s="29"/>
      <c r="H419" s="29"/>
      <c r="I419" s="29"/>
      <c r="Y419" s="26"/>
    </row>
    <row r="420" spans="5:25">
      <c r="E420" s="29"/>
      <c r="F420" s="29"/>
      <c r="G420" s="29"/>
      <c r="H420" s="29"/>
      <c r="I420" s="29"/>
      <c r="Y420" s="26"/>
    </row>
    <row r="421" spans="5:25">
      <c r="E421" s="29"/>
      <c r="F421" s="29"/>
      <c r="G421" s="29"/>
      <c r="H421" s="29"/>
      <c r="I421" s="29"/>
      <c r="Y421" s="26"/>
    </row>
    <row r="422" spans="5:25">
      <c r="E422" s="29"/>
      <c r="F422" s="29"/>
      <c r="G422" s="29"/>
      <c r="H422" s="29"/>
      <c r="I422" s="29"/>
      <c r="Y422" s="26"/>
    </row>
    <row r="423" spans="5:25">
      <c r="E423" s="29"/>
      <c r="F423" s="29"/>
      <c r="G423" s="29"/>
      <c r="H423" s="29"/>
      <c r="I423" s="29"/>
      <c r="Y423" s="26"/>
    </row>
    <row r="424" spans="5:25" ht="15">
      <c r="E424" s="29"/>
      <c r="F424" s="29"/>
      <c r="G424" s="45"/>
      <c r="H424" s="29"/>
      <c r="I424" s="29"/>
      <c r="Y424" s="26"/>
    </row>
    <row r="425" spans="5:25">
      <c r="E425" s="29"/>
      <c r="F425" s="29"/>
      <c r="G425" s="29"/>
      <c r="H425" s="29"/>
      <c r="I425" s="29"/>
      <c r="Y425" s="26"/>
    </row>
    <row r="426" spans="5:25">
      <c r="E426" s="29"/>
      <c r="F426" s="29"/>
      <c r="G426" s="29"/>
      <c r="H426" s="29"/>
      <c r="I426" s="29"/>
      <c r="Y426" s="26"/>
    </row>
    <row r="427" spans="5:25">
      <c r="E427" s="29"/>
      <c r="F427" s="29"/>
      <c r="G427" s="29"/>
      <c r="H427" s="29"/>
      <c r="Y427" s="26"/>
    </row>
    <row r="428" spans="5:25" ht="15">
      <c r="E428" s="45"/>
      <c r="F428" s="29"/>
      <c r="G428" s="29"/>
      <c r="H428" s="29"/>
      <c r="I428" s="29"/>
      <c r="Y428" s="26"/>
    </row>
    <row r="429" spans="5:25" ht="15">
      <c r="E429" s="29"/>
      <c r="F429" s="29"/>
      <c r="G429" s="29"/>
      <c r="H429" s="29"/>
      <c r="I429" s="45"/>
      <c r="Y429" s="26"/>
    </row>
    <row r="430" spans="5:25">
      <c r="E430" s="29"/>
      <c r="F430" s="29"/>
      <c r="G430" s="29"/>
      <c r="H430" s="29"/>
      <c r="I430" s="29"/>
      <c r="Y430" s="26"/>
    </row>
    <row r="431" spans="5:25">
      <c r="E431" s="29"/>
      <c r="F431" s="29"/>
      <c r="G431" s="29"/>
      <c r="H431" s="29"/>
      <c r="I431" s="29"/>
      <c r="Y431" s="26"/>
    </row>
    <row r="432" spans="5:25">
      <c r="E432" s="29"/>
      <c r="G432" s="29"/>
      <c r="H432" s="29"/>
      <c r="I432" s="29"/>
      <c r="Y432" s="26"/>
    </row>
    <row r="433" spans="5:25">
      <c r="E433" s="29"/>
      <c r="G433" s="29"/>
      <c r="H433" s="29"/>
      <c r="I433" s="29"/>
      <c r="Y433" s="26"/>
    </row>
    <row r="434" spans="5:25" ht="15">
      <c r="E434" s="29"/>
      <c r="F434" s="45"/>
      <c r="G434" s="29"/>
      <c r="H434" s="29"/>
      <c r="I434" s="29"/>
      <c r="Y434" s="26"/>
    </row>
    <row r="435" spans="5:25">
      <c r="E435" s="29"/>
      <c r="F435" s="29"/>
      <c r="G435" s="29"/>
      <c r="H435" s="29"/>
      <c r="I435" s="29"/>
      <c r="Y435" s="26"/>
    </row>
    <row r="436" spans="5:25">
      <c r="E436" s="29"/>
      <c r="F436" s="29"/>
      <c r="G436" s="29"/>
      <c r="H436" s="29"/>
      <c r="I436" s="29"/>
      <c r="Y436" s="26"/>
    </row>
    <row r="437" spans="5:25">
      <c r="E437" s="29"/>
      <c r="F437" s="29"/>
      <c r="G437" s="29"/>
      <c r="H437" s="29"/>
      <c r="I437" s="29"/>
      <c r="Y437" s="26"/>
    </row>
    <row r="438" spans="5:25">
      <c r="E438" s="29"/>
      <c r="F438" s="29"/>
      <c r="G438" s="29"/>
      <c r="H438" s="29"/>
      <c r="I438" s="29"/>
      <c r="Y438" s="26"/>
    </row>
    <row r="439" spans="5:25">
      <c r="E439" s="29"/>
      <c r="F439" s="29"/>
      <c r="G439" s="29"/>
      <c r="H439" s="29"/>
      <c r="I439" s="29"/>
      <c r="Y439" s="26"/>
    </row>
    <row r="440" spans="5:25">
      <c r="E440" s="29"/>
      <c r="F440" s="29"/>
      <c r="G440" s="29"/>
      <c r="I440" s="29"/>
      <c r="Y440" s="26"/>
    </row>
    <row r="441" spans="5:25">
      <c r="E441" s="29"/>
      <c r="F441" s="29"/>
      <c r="G441" s="29"/>
      <c r="H441" s="29"/>
      <c r="I441" s="29"/>
      <c r="Y441" s="26"/>
    </row>
    <row r="442" spans="5:25" ht="15">
      <c r="E442" s="29"/>
      <c r="F442" s="29"/>
      <c r="G442" s="29"/>
      <c r="H442" s="45"/>
      <c r="I442" s="29"/>
      <c r="Y442" s="26"/>
    </row>
    <row r="443" spans="5:25">
      <c r="E443" s="29"/>
      <c r="F443" s="29"/>
      <c r="G443" s="29"/>
      <c r="H443" s="29"/>
      <c r="I443" s="29"/>
      <c r="Y443" s="26"/>
    </row>
    <row r="444" spans="5:25">
      <c r="E444" s="29"/>
      <c r="F444" s="29"/>
      <c r="G444" s="29"/>
      <c r="H444" s="29"/>
      <c r="I444" s="29"/>
      <c r="Y444" s="26"/>
    </row>
    <row r="445" spans="5:25">
      <c r="E445" s="29"/>
      <c r="F445" s="29"/>
      <c r="G445" s="29"/>
      <c r="H445" s="29"/>
      <c r="I445" s="29"/>
      <c r="Y445" s="26"/>
    </row>
    <row r="446" spans="5:25">
      <c r="E446" s="29"/>
      <c r="F446" s="29"/>
      <c r="G446" s="29"/>
      <c r="H446" s="29"/>
      <c r="I446" s="29"/>
      <c r="Y446" s="26"/>
    </row>
    <row r="447" spans="5:25">
      <c r="E447" s="29"/>
      <c r="F447" s="29"/>
      <c r="G447" s="29"/>
      <c r="H447" s="29"/>
      <c r="I447" s="29"/>
      <c r="Y447" s="26"/>
    </row>
    <row r="448" spans="5:25">
      <c r="E448" s="29"/>
      <c r="F448" s="29"/>
      <c r="G448" s="29"/>
      <c r="H448" s="29"/>
      <c r="I448" s="29"/>
      <c r="Y448" s="26"/>
    </row>
    <row r="449" spans="5:25">
      <c r="E449" s="29"/>
      <c r="F449" s="29"/>
      <c r="G449" s="29"/>
      <c r="H449" s="29"/>
      <c r="I449" s="29"/>
      <c r="Y449" s="26"/>
    </row>
    <row r="450" spans="5:25">
      <c r="E450" s="29"/>
      <c r="F450" s="29"/>
      <c r="G450" s="29"/>
      <c r="H450" s="29"/>
      <c r="I450" s="29"/>
      <c r="Y450" s="26"/>
    </row>
    <row r="451" spans="5:25" ht="15">
      <c r="E451" s="29"/>
      <c r="G451" s="29"/>
      <c r="H451" s="29"/>
      <c r="I451" s="45"/>
      <c r="Y451" s="26"/>
    </row>
    <row r="452" spans="5:25">
      <c r="E452" s="29"/>
      <c r="F452" s="29"/>
      <c r="G452" s="29"/>
      <c r="H452" s="29"/>
      <c r="I452" s="29"/>
      <c r="Y452" s="26"/>
    </row>
    <row r="453" spans="5:25" ht="15">
      <c r="E453" s="29"/>
      <c r="F453" s="45"/>
      <c r="G453" s="29"/>
      <c r="H453" s="29"/>
      <c r="I453" s="29"/>
      <c r="Y453" s="26"/>
    </row>
    <row r="454" spans="5:25" ht="15">
      <c r="E454" s="45"/>
      <c r="F454" s="29"/>
      <c r="G454" s="45"/>
      <c r="H454" s="29"/>
      <c r="I454" s="29"/>
      <c r="Y454" s="26"/>
    </row>
    <row r="455" spans="5:25">
      <c r="E455" s="29"/>
      <c r="F455" s="29"/>
      <c r="G455" s="29"/>
      <c r="H455" s="29"/>
      <c r="I455" s="29"/>
      <c r="Y455" s="26"/>
    </row>
    <row r="456" spans="5:25">
      <c r="E456" s="29"/>
      <c r="F456" s="29"/>
      <c r="G456" s="29"/>
      <c r="H456" s="29"/>
      <c r="I456" s="29"/>
      <c r="Y456" s="26"/>
    </row>
    <row r="457" spans="5:25">
      <c r="E457" s="29"/>
      <c r="F457" s="29"/>
      <c r="G457" s="29"/>
      <c r="H457" s="29"/>
      <c r="I457" s="29"/>
      <c r="Y457" s="26"/>
    </row>
    <row r="458" spans="5:25">
      <c r="E458" s="29"/>
      <c r="F458" s="29"/>
      <c r="G458" s="29"/>
      <c r="H458" s="29"/>
      <c r="I458" s="29"/>
      <c r="Y458" s="26"/>
    </row>
    <row r="459" spans="5:25">
      <c r="E459" s="29"/>
      <c r="F459" s="29"/>
      <c r="G459" s="29"/>
      <c r="H459" s="29"/>
      <c r="I459" s="29"/>
      <c r="Y459" s="26"/>
    </row>
    <row r="460" spans="5:25">
      <c r="E460" s="29"/>
      <c r="F460" s="29"/>
      <c r="G460" s="29"/>
      <c r="H460" s="29"/>
      <c r="I460" s="29"/>
      <c r="Y460" s="26"/>
    </row>
    <row r="461" spans="5:25" ht="15">
      <c r="E461" s="29"/>
      <c r="F461" s="29"/>
      <c r="G461" s="29"/>
      <c r="H461" s="45"/>
      <c r="I461" s="29"/>
      <c r="Y461" s="26"/>
    </row>
    <row r="462" spans="5:25">
      <c r="E462" s="29"/>
      <c r="F462" s="29"/>
      <c r="G462" s="29"/>
      <c r="H462" s="29"/>
      <c r="I462" s="29"/>
      <c r="Y462" s="26"/>
    </row>
    <row r="463" spans="5:25">
      <c r="E463" s="29"/>
      <c r="F463" s="29"/>
      <c r="G463" s="29"/>
      <c r="H463" s="29"/>
      <c r="I463" s="29"/>
      <c r="Y463" s="26"/>
    </row>
    <row r="464" spans="5:25">
      <c r="E464" s="29"/>
      <c r="F464" s="29"/>
      <c r="G464" s="29"/>
      <c r="H464" s="29"/>
      <c r="I464" s="29"/>
      <c r="Y464" s="26"/>
    </row>
    <row r="465" spans="5:25">
      <c r="E465" s="29"/>
      <c r="F465" s="29"/>
      <c r="G465" s="29"/>
      <c r="H465" s="29"/>
      <c r="I465" s="29"/>
      <c r="Y465" s="26"/>
    </row>
    <row r="466" spans="5:25">
      <c r="E466" s="29"/>
      <c r="F466" s="29"/>
      <c r="G466" s="29"/>
      <c r="H466" s="29"/>
      <c r="I466" s="29"/>
      <c r="Y466" s="26"/>
    </row>
    <row r="467" spans="5:25">
      <c r="E467" s="29"/>
      <c r="F467" s="29"/>
      <c r="G467" s="29"/>
      <c r="H467" s="29"/>
      <c r="I467" s="29"/>
      <c r="Y467" s="26"/>
    </row>
    <row r="468" spans="5:25">
      <c r="E468" s="29"/>
      <c r="F468" s="29"/>
      <c r="G468" s="29"/>
      <c r="H468" s="29"/>
      <c r="I468" s="29"/>
      <c r="Y468" s="26"/>
    </row>
    <row r="469" spans="5:25">
      <c r="E469" s="29"/>
      <c r="F469" s="29"/>
      <c r="G469" s="29"/>
      <c r="H469" s="29"/>
      <c r="I469" s="29"/>
      <c r="Y469" s="26"/>
    </row>
    <row r="470" spans="5:25">
      <c r="E470" s="29"/>
      <c r="F470" s="29"/>
      <c r="G470" s="29"/>
      <c r="H470" s="29"/>
      <c r="I470" s="29"/>
      <c r="Y470" s="26"/>
    </row>
    <row r="471" spans="5:25">
      <c r="E471" s="29"/>
      <c r="F471" s="29"/>
      <c r="G471" s="29"/>
      <c r="H471" s="29"/>
      <c r="I471" s="29"/>
      <c r="Y471" s="26"/>
    </row>
    <row r="472" spans="5:25">
      <c r="E472" s="29"/>
      <c r="F472" s="29"/>
      <c r="G472" s="29"/>
      <c r="H472" s="29"/>
      <c r="I472" s="29"/>
      <c r="Y472" s="26"/>
    </row>
    <row r="473" spans="5:25" ht="15">
      <c r="E473" s="29"/>
      <c r="F473" s="45"/>
      <c r="G473" s="29"/>
      <c r="H473" s="29"/>
      <c r="I473" s="29"/>
      <c r="Y473" s="26"/>
    </row>
    <row r="474" spans="5:25" ht="15">
      <c r="E474" s="45"/>
      <c r="F474" s="29"/>
      <c r="G474" s="29"/>
      <c r="H474" s="29"/>
      <c r="I474" s="29"/>
      <c r="Y474" s="26"/>
    </row>
    <row r="475" spans="5:25">
      <c r="E475" s="29"/>
      <c r="F475" s="29"/>
      <c r="G475" s="29"/>
      <c r="H475" s="29"/>
      <c r="Y475" s="26"/>
    </row>
    <row r="476" spans="5:25">
      <c r="E476" s="29"/>
      <c r="F476" s="29"/>
      <c r="G476" s="29"/>
      <c r="H476" s="29"/>
      <c r="I476" s="29"/>
      <c r="Y476" s="26"/>
    </row>
    <row r="477" spans="5:25" ht="15">
      <c r="E477" s="29"/>
      <c r="F477" s="29"/>
      <c r="G477" s="29"/>
      <c r="H477" s="29"/>
      <c r="I477" s="45"/>
    </row>
    <row r="478" spans="5:25" ht="15">
      <c r="E478" s="29"/>
      <c r="F478" s="29"/>
      <c r="G478" s="45"/>
      <c r="H478" s="29"/>
      <c r="I478" s="29"/>
    </row>
    <row r="479" spans="5:25">
      <c r="E479" s="29"/>
      <c r="F479" s="29"/>
      <c r="G479" s="29"/>
      <c r="H479" s="29"/>
      <c r="I479" s="29"/>
    </row>
    <row r="480" spans="5:25">
      <c r="E480" s="29"/>
      <c r="F480" s="29"/>
      <c r="G480" s="29"/>
      <c r="H480" s="29"/>
      <c r="I480" s="29"/>
    </row>
    <row r="481" spans="5:9">
      <c r="E481" s="29"/>
      <c r="F481" s="29"/>
      <c r="G481" s="29"/>
      <c r="H481" s="29"/>
      <c r="I481" s="29"/>
    </row>
    <row r="482" spans="5:9">
      <c r="E482" s="29"/>
      <c r="F482" s="29"/>
      <c r="G482" s="29"/>
      <c r="H482" s="29"/>
      <c r="I482" s="29"/>
    </row>
    <row r="483" spans="5:9">
      <c r="E483" s="29"/>
      <c r="F483" s="29"/>
      <c r="G483" s="29"/>
      <c r="I483" s="29"/>
    </row>
    <row r="484" spans="5:9">
      <c r="E484" s="29"/>
      <c r="F484" s="29"/>
      <c r="G484" s="29"/>
      <c r="H484" s="29"/>
      <c r="I484" s="29"/>
    </row>
    <row r="485" spans="5:9" ht="15">
      <c r="E485" s="29"/>
      <c r="F485" s="29"/>
      <c r="G485" s="29"/>
      <c r="H485" s="45"/>
      <c r="I485" s="29"/>
    </row>
    <row r="486" spans="5:9">
      <c r="E486" s="29"/>
      <c r="F486" s="29"/>
      <c r="G486" s="29"/>
      <c r="H486" s="29"/>
      <c r="I486" s="29"/>
    </row>
    <row r="487" spans="5:9">
      <c r="E487" s="29"/>
      <c r="F487" s="29"/>
      <c r="G487" s="29"/>
      <c r="H487" s="29"/>
      <c r="I487" s="29"/>
    </row>
    <row r="488" spans="5:9">
      <c r="E488" s="29"/>
      <c r="F488" s="29"/>
      <c r="G488" s="29"/>
      <c r="H488" s="29"/>
      <c r="I488" s="29"/>
    </row>
    <row r="489" spans="5:9" ht="15">
      <c r="E489" s="45"/>
      <c r="F489" s="29"/>
      <c r="G489" s="45"/>
      <c r="H489" s="29"/>
      <c r="I489" s="29"/>
    </row>
    <row r="490" spans="5:9">
      <c r="E490" s="29"/>
      <c r="F490" s="29"/>
      <c r="G490" s="29"/>
      <c r="H490" s="29"/>
      <c r="I490" s="29"/>
    </row>
    <row r="491" spans="5:9">
      <c r="E491" s="29"/>
      <c r="G491" s="29"/>
      <c r="H491" s="29"/>
      <c r="I491" s="29"/>
    </row>
    <row r="492" spans="5:9">
      <c r="E492" s="29"/>
      <c r="F492" s="29"/>
      <c r="G492" s="29"/>
      <c r="H492" s="29"/>
      <c r="I492" s="29"/>
    </row>
    <row r="493" spans="5:9" ht="15">
      <c r="E493" s="29"/>
      <c r="F493" s="45"/>
      <c r="G493" s="29"/>
      <c r="H493" s="29"/>
      <c r="I493" s="29"/>
    </row>
    <row r="494" spans="5:9" ht="15">
      <c r="E494" s="29"/>
      <c r="F494" s="29"/>
      <c r="G494" s="29"/>
      <c r="H494" s="29"/>
      <c r="I494" s="45"/>
    </row>
    <row r="495" spans="5:9">
      <c r="E495" s="29"/>
      <c r="F495" s="29"/>
      <c r="G495" s="29"/>
      <c r="H495" s="29"/>
      <c r="I495" s="29"/>
    </row>
    <row r="496" spans="5:9">
      <c r="E496" s="29"/>
      <c r="F496" s="29"/>
      <c r="G496" s="29"/>
      <c r="H496" s="29"/>
      <c r="I496" s="29"/>
    </row>
    <row r="497" spans="5:9" ht="15">
      <c r="E497" s="29"/>
      <c r="F497" s="29"/>
      <c r="G497" s="29"/>
      <c r="H497" s="45"/>
      <c r="I497" s="29"/>
    </row>
    <row r="498" spans="5:9">
      <c r="E498" s="29"/>
      <c r="F498" s="29"/>
      <c r="G498" s="29"/>
      <c r="H498" s="29"/>
      <c r="I498" s="29"/>
    </row>
    <row r="499" spans="5:9">
      <c r="E499" s="29"/>
      <c r="F499" s="29"/>
      <c r="G499" s="29"/>
      <c r="H499" s="29"/>
      <c r="I499" s="29"/>
    </row>
    <row r="500" spans="5:9">
      <c r="E500" s="29"/>
      <c r="F500" s="29"/>
      <c r="G500" s="29"/>
      <c r="H500" s="29"/>
      <c r="I500" s="29"/>
    </row>
    <row r="501" spans="5:9">
      <c r="E501" s="29"/>
      <c r="F501" s="29"/>
      <c r="G501" s="29"/>
      <c r="H501" s="29"/>
      <c r="I501" s="29"/>
    </row>
    <row r="502" spans="5:9" ht="15">
      <c r="E502" s="29"/>
      <c r="F502" s="29"/>
      <c r="G502" s="45"/>
      <c r="H502" s="29"/>
      <c r="I502" s="29"/>
    </row>
    <row r="503" spans="5:9">
      <c r="E503" s="29"/>
      <c r="F503" s="29"/>
      <c r="G503" s="29"/>
      <c r="H503" s="29"/>
      <c r="I503" s="29"/>
    </row>
    <row r="504" spans="5:9" ht="15">
      <c r="E504" s="45"/>
      <c r="F504" s="45"/>
      <c r="G504" s="29"/>
      <c r="H504" s="29"/>
      <c r="I504" s="29"/>
    </row>
    <row r="505" spans="5:9">
      <c r="E505" s="29"/>
      <c r="F505" s="29"/>
      <c r="G505" s="29"/>
      <c r="H505" s="29"/>
      <c r="I505" s="29"/>
    </row>
    <row r="506" spans="5:9">
      <c r="E506" s="29"/>
      <c r="F506" s="29"/>
      <c r="G506" s="29"/>
      <c r="H506" s="29"/>
    </row>
    <row r="507" spans="5:9">
      <c r="E507" s="29"/>
      <c r="F507" s="29"/>
      <c r="G507" s="29"/>
      <c r="H507" s="29"/>
    </row>
    <row r="508" spans="5:9" ht="15">
      <c r="E508" s="29"/>
      <c r="F508" s="29"/>
      <c r="H508" s="29"/>
      <c r="I508" s="45"/>
    </row>
    <row r="509" spans="5:9">
      <c r="F509" s="29"/>
      <c r="H509" s="29"/>
      <c r="I509" s="29"/>
    </row>
    <row r="510" spans="5:9" ht="15">
      <c r="F510" s="29"/>
      <c r="G510" s="45"/>
      <c r="I510" s="29"/>
    </row>
    <row r="511" spans="5:9" ht="15">
      <c r="E511" s="45"/>
      <c r="G511" s="29"/>
      <c r="I511" s="29"/>
    </row>
    <row r="512" spans="5:9" ht="15">
      <c r="E512" s="29"/>
      <c r="G512" s="29"/>
      <c r="H512" s="45"/>
      <c r="I512" s="29"/>
    </row>
    <row r="513" spans="5:9" ht="15">
      <c r="E513" s="29"/>
      <c r="F513" s="45"/>
      <c r="G513" s="29"/>
      <c r="H513" s="29"/>
      <c r="I513" s="29"/>
    </row>
    <row r="514" spans="5:9">
      <c r="E514" s="29"/>
      <c r="F514" s="29"/>
      <c r="G514" s="29"/>
      <c r="H514" s="29"/>
      <c r="I514" s="29"/>
    </row>
    <row r="515" spans="5:9">
      <c r="F515" s="29"/>
      <c r="H515" s="29"/>
      <c r="I515" s="29"/>
    </row>
    <row r="516" spans="5:9">
      <c r="F516" s="29"/>
      <c r="H516" s="29"/>
    </row>
    <row r="518" spans="5:9" ht="15">
      <c r="I518" s="45"/>
    </row>
    <row r="519" spans="5:9" ht="15">
      <c r="F519" s="45"/>
      <c r="H519" s="45"/>
      <c r="I519" s="29"/>
    </row>
    <row r="520" spans="5:9">
      <c r="F520" s="29"/>
      <c r="H520" s="29"/>
      <c r="I520" s="29"/>
    </row>
    <row r="521" spans="5:9">
      <c r="F521" s="29"/>
      <c r="H521" s="29"/>
      <c r="I521" s="29"/>
    </row>
    <row r="522" spans="5:9">
      <c r="F522" s="29"/>
      <c r="H522" s="29"/>
      <c r="I522" s="29"/>
    </row>
    <row r="523" spans="5:9">
      <c r="H523" s="29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95" max="11" man="1"/>
    <brk id="158" max="11" man="1"/>
    <brk id="214" max="11" man="1"/>
    <brk id="287" max="11" man="1"/>
    <brk id="335" max="11" man="1"/>
    <brk id="378" max="11" man="1"/>
    <brk id="39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A513"/>
  <sheetViews>
    <sheetView workbookViewId="0">
      <pane xSplit="2" ySplit="6" topLeftCell="C7" activePane="bottomRight" state="frozen"/>
      <selection activeCell="A135" sqref="A135"/>
      <selection pane="topRight" activeCell="A135" sqref="A135"/>
      <selection pane="bottomLeft" activeCell="A135" sqref="A135"/>
      <selection pane="bottomRight" activeCell="D5" sqref="D5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7" width="9.140625" style="2" customWidth="1"/>
    <col min="18" max="19" width="0" style="2" hidden="1" customWidth="1" outlineLevel="1"/>
    <col min="20" max="20" width="9.140625" style="2" collapsed="1"/>
    <col min="21" max="16384" width="9.140625" style="2"/>
  </cols>
  <sheetData>
    <row r="1" spans="1:24" hidden="1" outlineLevel="1">
      <c r="Q1" s="27" t="s">
        <v>421</v>
      </c>
      <c r="R1" s="29" t="str">
        <f t="shared" ref="R1:W1" si="0">IF(OR(R$6&gt;$D$5,R$6&gt;COUNT($E1:$J1)),"",LARGE($E1:$J1,R$6))</f>
        <v/>
      </c>
      <c r="S1" s="29" t="str">
        <f t="shared" si="0"/>
        <v/>
      </c>
      <c r="T1" s="29" t="str">
        <f t="shared" si="0"/>
        <v/>
      </c>
      <c r="U1" s="29" t="str">
        <f t="shared" si="0"/>
        <v/>
      </c>
      <c r="V1" s="29" t="str">
        <f t="shared" si="0"/>
        <v/>
      </c>
      <c r="W1" s="29" t="str">
        <f t="shared" si="0"/>
        <v/>
      </c>
      <c r="X1" s="1" t="s">
        <v>423</v>
      </c>
    </row>
    <row r="2" spans="1:24" hidden="1" outlineLevel="1">
      <c r="A2" s="2" t="s">
        <v>424</v>
      </c>
      <c r="J2" s="30" t="s">
        <v>655</v>
      </c>
      <c r="K2" s="31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1" t="s">
        <v>1019</v>
      </c>
      <c r="M2" s="31"/>
      <c r="N2" s="33">
        <f>K2-(ROW(K2)-ROW(K$6))/10000</f>
        <v>4.0000000000000002E-4</v>
      </c>
      <c r="O2" s="31">
        <f>COUNT(E2:J2)</f>
        <v>0</v>
      </c>
      <c r="P2" s="31">
        <f t="shared" ref="P2" ca="1" si="1">IF(AND(O2=1,OFFSET(D2,0,P$3)&gt;0),"Y",0)</f>
        <v>0</v>
      </c>
      <c r="Q2" s="32">
        <f>N2+R2/1000+S2/10000+T2/100000+U2/1000000+V2/10000000+W2/100000000</f>
        <v>4.0000000000000002E-4</v>
      </c>
      <c r="R2" s="29"/>
      <c r="S2" s="29"/>
      <c r="T2" s="29"/>
      <c r="U2" s="29"/>
      <c r="V2" s="29"/>
      <c r="W2" s="29"/>
    </row>
    <row r="3" spans="1:24" hidden="1" outlineLevel="1">
      <c r="J3" s="30"/>
      <c r="K3" s="29"/>
      <c r="L3" s="29"/>
      <c r="M3" s="29"/>
      <c r="N3" s="33"/>
      <c r="O3" s="29" t="s">
        <v>427</v>
      </c>
      <c r="P3" s="34">
        <f>$D$5</f>
        <v>4</v>
      </c>
      <c r="Q3" s="35"/>
      <c r="R3" s="29"/>
      <c r="S3" s="29"/>
      <c r="T3" s="29"/>
      <c r="U3" s="29"/>
      <c r="V3" s="29"/>
      <c r="W3" s="29"/>
    </row>
    <row r="4" spans="1:24" s="15" customFormat="1" ht="38.25" customHeight="1" collapsed="1">
      <c r="A4" s="15" t="s">
        <v>1009</v>
      </c>
    </row>
    <row r="5" spans="1:24">
      <c r="A5" s="26" t="s">
        <v>428</v>
      </c>
      <c r="B5" s="26"/>
      <c r="C5" s="26"/>
      <c r="D5" s="36">
        <v>4</v>
      </c>
      <c r="K5" s="37" t="s">
        <v>429</v>
      </c>
      <c r="Q5" s="26"/>
      <c r="R5" s="26" t="s">
        <v>430</v>
      </c>
      <c r="S5" s="26"/>
      <c r="T5" s="26"/>
      <c r="U5" s="26"/>
      <c r="V5" s="26"/>
      <c r="W5" s="26"/>
    </row>
    <row r="6" spans="1:24" s="26" customFormat="1" ht="33.75">
      <c r="A6" s="39" t="s">
        <v>431</v>
      </c>
      <c r="B6" s="38" t="s">
        <v>432</v>
      </c>
      <c r="C6" s="26" t="s">
        <v>433</v>
      </c>
      <c r="D6" s="39" t="s">
        <v>434</v>
      </c>
      <c r="E6" s="39" t="s">
        <v>435</v>
      </c>
      <c r="F6" s="39" t="s">
        <v>436</v>
      </c>
      <c r="G6" s="39" t="s">
        <v>437</v>
      </c>
      <c r="H6" s="39" t="s">
        <v>438</v>
      </c>
      <c r="I6" s="39" t="s">
        <v>439</v>
      </c>
      <c r="J6" s="39" t="s">
        <v>440</v>
      </c>
      <c r="K6" s="39" t="s">
        <v>441</v>
      </c>
      <c r="L6" s="40" t="s">
        <v>442</v>
      </c>
      <c r="M6" s="40" t="s">
        <v>443</v>
      </c>
      <c r="N6" s="41" t="s">
        <v>444</v>
      </c>
      <c r="O6" s="20" t="s">
        <v>445</v>
      </c>
      <c r="P6" s="40" t="s">
        <v>446</v>
      </c>
      <c r="Q6" s="39" t="s">
        <v>447</v>
      </c>
      <c r="R6" s="39">
        <v>1</v>
      </c>
      <c r="S6" s="39">
        <v>2</v>
      </c>
      <c r="T6" s="39">
        <v>3</v>
      </c>
      <c r="U6" s="39">
        <v>4</v>
      </c>
      <c r="V6" s="39">
        <v>5</v>
      </c>
      <c r="W6" s="39">
        <v>6</v>
      </c>
    </row>
    <row r="7" spans="1:24" s="26" customFormat="1">
      <c r="A7" s="39"/>
      <c r="B7" s="1"/>
      <c r="C7" s="26" t="s">
        <v>656</v>
      </c>
      <c r="D7" s="39"/>
      <c r="E7" s="29"/>
      <c r="F7" s="28"/>
      <c r="G7" s="28"/>
      <c r="H7" s="28"/>
      <c r="I7" s="28"/>
      <c r="J7" s="28"/>
      <c r="K7" s="29"/>
      <c r="L7" s="29"/>
      <c r="M7" s="29"/>
      <c r="N7" s="33"/>
      <c r="O7" s="29"/>
      <c r="P7" s="29"/>
      <c r="Q7" s="32"/>
      <c r="R7" s="39"/>
      <c r="S7" s="39"/>
      <c r="T7" s="39"/>
      <c r="U7" s="39"/>
      <c r="V7" s="39"/>
      <c r="W7" s="39"/>
    </row>
    <row r="8" spans="1:24" s="26" customFormat="1">
      <c r="A8" s="28">
        <v>1</v>
      </c>
      <c r="B8" s="1">
        <v>1</v>
      </c>
      <c r="C8" s="1" t="s">
        <v>79</v>
      </c>
      <c r="D8" s="28" t="s">
        <v>60</v>
      </c>
      <c r="E8" s="29">
        <v>200</v>
      </c>
      <c r="F8" s="28"/>
      <c r="G8" s="28">
        <v>200</v>
      </c>
      <c r="H8" s="28">
        <v>200</v>
      </c>
      <c r="I8" s="28">
        <v>200</v>
      </c>
      <c r="J8" s="28"/>
      <c r="K8" s="31">
        <f t="shared" ref="K8:K39" si="2">IFERROR(LARGE(E8:J8,1),0)+IF($D$5&gt;=2,IFERROR(LARGE(E8:J8,2),0),0)+IF($D$5&gt;=3,IFERROR(LARGE(E8:J8,3),0),0)+IF($D$5&gt;=4,IFERROR(LARGE(E8:J8,4),0),0)+IF($D$5&gt;=5,IFERROR(LARGE(E8:J8,5),0),0)+IF($D$5&gt;=6,IFERROR(LARGE(E8:J8,6),0),0)</f>
        <v>800</v>
      </c>
      <c r="L8" s="29" t="s">
        <v>1020</v>
      </c>
      <c r="M8" s="28" t="s">
        <v>81</v>
      </c>
      <c r="N8" s="33">
        <f t="shared" ref="N8:N39" si="3">K8-(ROW(K8)-ROW(K$6))/10000</f>
        <v>799.99980000000005</v>
      </c>
      <c r="O8" s="29">
        <f t="shared" ref="O8:O39" si="4">COUNT(E8:J8)</f>
        <v>4</v>
      </c>
      <c r="P8" s="31">
        <f t="shared" ref="P8:P39" ca="1" si="5">IF(AND(O8=1,OFFSET(D8,0,P$3)&gt;0),"Y",0)</f>
        <v>0</v>
      </c>
      <c r="Q8" s="32">
        <f t="shared" ref="Q8:Q39" si="6">N8+R8/1000+S8/10000+T8/100000+U8/1000000+V8/10000000+W8/100000000</f>
        <v>800.20201999999995</v>
      </c>
      <c r="R8" s="29">
        <v>200</v>
      </c>
      <c r="S8" s="28"/>
      <c r="T8" s="28">
        <v>200</v>
      </c>
      <c r="U8" s="28">
        <v>200</v>
      </c>
      <c r="V8" s="28">
        <v>200</v>
      </c>
      <c r="W8" s="28"/>
    </row>
    <row r="9" spans="1:24" s="26" customFormat="1">
      <c r="A9" s="28">
        <v>2</v>
      </c>
      <c r="B9" s="1">
        <v>2</v>
      </c>
      <c r="C9" s="1" t="s">
        <v>657</v>
      </c>
      <c r="D9" s="28" t="s">
        <v>77</v>
      </c>
      <c r="E9" s="29">
        <v>194</v>
      </c>
      <c r="F9" s="28">
        <v>197</v>
      </c>
      <c r="G9" s="28">
        <v>196</v>
      </c>
      <c r="H9" s="28">
        <v>195</v>
      </c>
      <c r="I9" s="28"/>
      <c r="J9" s="28"/>
      <c r="K9" s="31">
        <f t="shared" si="2"/>
        <v>782</v>
      </c>
      <c r="L9" s="29" t="s">
        <v>1020</v>
      </c>
      <c r="M9" s="28" t="s">
        <v>129</v>
      </c>
      <c r="N9" s="33">
        <f t="shared" si="3"/>
        <v>781.99969999999996</v>
      </c>
      <c r="O9" s="29">
        <f t="shared" si="4"/>
        <v>4</v>
      </c>
      <c r="P9" s="31">
        <f t="shared" ca="1" si="5"/>
        <v>0</v>
      </c>
      <c r="Q9" s="32">
        <f t="shared" si="6"/>
        <v>782.21555499999988</v>
      </c>
      <c r="R9" s="29">
        <v>194</v>
      </c>
      <c r="S9" s="28">
        <v>197</v>
      </c>
      <c r="T9" s="28">
        <v>196</v>
      </c>
      <c r="U9" s="28">
        <v>195</v>
      </c>
      <c r="V9" s="28"/>
      <c r="W9" s="28"/>
    </row>
    <row r="10" spans="1:24" s="26" customFormat="1">
      <c r="A10" s="28">
        <v>3</v>
      </c>
      <c r="B10" s="1">
        <v>3</v>
      </c>
      <c r="C10" s="1" t="s">
        <v>128</v>
      </c>
      <c r="D10" s="28" t="s">
        <v>60</v>
      </c>
      <c r="E10" s="29">
        <v>193</v>
      </c>
      <c r="F10" s="28">
        <v>195</v>
      </c>
      <c r="G10" s="28">
        <v>189</v>
      </c>
      <c r="H10" s="28">
        <v>194</v>
      </c>
      <c r="I10" s="28">
        <v>197</v>
      </c>
      <c r="J10" s="28"/>
      <c r="K10" s="31">
        <f t="shared" si="2"/>
        <v>779</v>
      </c>
      <c r="L10" s="29" t="s">
        <v>1020</v>
      </c>
      <c r="M10" s="28" t="s">
        <v>658</v>
      </c>
      <c r="N10" s="33">
        <f t="shared" si="3"/>
        <v>778.99959999999999</v>
      </c>
      <c r="O10" s="29">
        <f t="shared" si="4"/>
        <v>5</v>
      </c>
      <c r="P10" s="31">
        <f t="shared" ca="1" si="5"/>
        <v>0</v>
      </c>
      <c r="Q10" s="32">
        <f t="shared" si="6"/>
        <v>779.21428289999994</v>
      </c>
      <c r="R10" s="29">
        <v>193</v>
      </c>
      <c r="S10" s="28">
        <v>195</v>
      </c>
      <c r="T10" s="28">
        <v>197</v>
      </c>
      <c r="U10" s="28">
        <v>194</v>
      </c>
      <c r="V10" s="28">
        <v>189</v>
      </c>
      <c r="W10" s="28"/>
    </row>
    <row r="11" spans="1:24" s="26" customFormat="1">
      <c r="A11" s="28">
        <v>4</v>
      </c>
      <c r="B11" s="1">
        <v>4</v>
      </c>
      <c r="C11" s="1" t="s">
        <v>182</v>
      </c>
      <c r="D11" s="28" t="s">
        <v>37</v>
      </c>
      <c r="E11" s="29">
        <v>190</v>
      </c>
      <c r="F11" s="28">
        <v>194</v>
      </c>
      <c r="G11" s="28">
        <v>192</v>
      </c>
      <c r="H11" s="28">
        <v>190</v>
      </c>
      <c r="I11" s="28">
        <v>183</v>
      </c>
      <c r="J11" s="28"/>
      <c r="K11" s="31">
        <f t="shared" si="2"/>
        <v>766</v>
      </c>
      <c r="L11" s="29" t="s">
        <v>1020</v>
      </c>
      <c r="M11" s="29"/>
      <c r="N11" s="33">
        <f t="shared" si="3"/>
        <v>765.99950000000001</v>
      </c>
      <c r="O11" s="29">
        <f t="shared" si="4"/>
        <v>5</v>
      </c>
      <c r="P11" s="31">
        <f t="shared" ca="1" si="5"/>
        <v>0</v>
      </c>
      <c r="Q11" s="32">
        <f t="shared" si="6"/>
        <v>766.21102830000007</v>
      </c>
      <c r="R11" s="29">
        <v>190</v>
      </c>
      <c r="S11" s="28">
        <v>194</v>
      </c>
      <c r="T11" s="28">
        <v>192</v>
      </c>
      <c r="U11" s="28">
        <v>190</v>
      </c>
      <c r="V11" s="28">
        <v>183</v>
      </c>
      <c r="W11" s="28"/>
    </row>
    <row r="12" spans="1:24" s="26" customFormat="1">
      <c r="A12" s="28">
        <v>5</v>
      </c>
      <c r="B12" s="1">
        <v>5</v>
      </c>
      <c r="C12" s="1" t="s">
        <v>143</v>
      </c>
      <c r="D12" s="28" t="s">
        <v>67</v>
      </c>
      <c r="E12" s="29">
        <v>189</v>
      </c>
      <c r="F12" s="28">
        <v>191</v>
      </c>
      <c r="G12" s="28">
        <v>191</v>
      </c>
      <c r="H12" s="28">
        <v>188</v>
      </c>
      <c r="I12" s="28">
        <v>192</v>
      </c>
      <c r="J12" s="28"/>
      <c r="K12" s="31">
        <f t="shared" si="2"/>
        <v>763</v>
      </c>
      <c r="L12" s="29" t="s">
        <v>1020</v>
      </c>
      <c r="M12" s="29"/>
      <c r="N12" s="33">
        <f t="shared" si="3"/>
        <v>762.99940000000004</v>
      </c>
      <c r="O12" s="29">
        <f t="shared" si="4"/>
        <v>5</v>
      </c>
      <c r="P12" s="31">
        <f t="shared" ca="1" si="5"/>
        <v>0</v>
      </c>
      <c r="Q12" s="32">
        <f t="shared" si="6"/>
        <v>763.20962980000002</v>
      </c>
      <c r="R12" s="29">
        <v>189</v>
      </c>
      <c r="S12" s="28">
        <v>191</v>
      </c>
      <c r="T12" s="28">
        <v>192</v>
      </c>
      <c r="U12" s="28">
        <v>191</v>
      </c>
      <c r="V12" s="28">
        <v>188</v>
      </c>
      <c r="W12" s="28"/>
    </row>
    <row r="13" spans="1:24" s="26" customFormat="1">
      <c r="A13" s="28">
        <v>6</v>
      </c>
      <c r="B13" s="1">
        <v>6</v>
      </c>
      <c r="C13" s="1" t="s">
        <v>160</v>
      </c>
      <c r="D13" s="28" t="s">
        <v>64</v>
      </c>
      <c r="E13" s="29">
        <v>187</v>
      </c>
      <c r="F13" s="28"/>
      <c r="G13" s="28">
        <v>187</v>
      </c>
      <c r="H13" s="28">
        <v>191</v>
      </c>
      <c r="I13" s="28">
        <v>190</v>
      </c>
      <c r="J13" s="28"/>
      <c r="K13" s="31">
        <f t="shared" si="2"/>
        <v>755</v>
      </c>
      <c r="L13" s="29" t="s">
        <v>1020</v>
      </c>
      <c r="M13" s="29"/>
      <c r="N13" s="33">
        <f t="shared" si="3"/>
        <v>754.99929999999995</v>
      </c>
      <c r="O13" s="29">
        <f t="shared" si="4"/>
        <v>4</v>
      </c>
      <c r="P13" s="31">
        <f t="shared" ca="1" si="5"/>
        <v>0</v>
      </c>
      <c r="Q13" s="32">
        <f t="shared" si="6"/>
        <v>755.18841869999994</v>
      </c>
      <c r="R13" s="29">
        <v>187</v>
      </c>
      <c r="S13" s="28"/>
      <c r="T13" s="28">
        <v>191</v>
      </c>
      <c r="U13" s="28">
        <v>190</v>
      </c>
      <c r="V13" s="28">
        <v>187</v>
      </c>
      <c r="W13" s="28"/>
    </row>
    <row r="14" spans="1:24" s="26" customFormat="1">
      <c r="A14" s="28">
        <v>7</v>
      </c>
      <c r="B14" s="1">
        <v>7</v>
      </c>
      <c r="C14" s="1" t="s">
        <v>201</v>
      </c>
      <c r="D14" s="28" t="s">
        <v>19</v>
      </c>
      <c r="E14" s="29">
        <v>177</v>
      </c>
      <c r="F14" s="28">
        <v>179</v>
      </c>
      <c r="G14" s="28">
        <v>184</v>
      </c>
      <c r="H14" s="28">
        <v>178</v>
      </c>
      <c r="I14" s="28">
        <v>179</v>
      </c>
      <c r="J14" s="28"/>
      <c r="K14" s="31">
        <f t="shared" si="2"/>
        <v>720</v>
      </c>
      <c r="L14" s="29" t="s">
        <v>1020</v>
      </c>
      <c r="M14" s="29"/>
      <c r="N14" s="33">
        <f t="shared" si="3"/>
        <v>719.99919999999997</v>
      </c>
      <c r="O14" s="29">
        <f t="shared" si="4"/>
        <v>5</v>
      </c>
      <c r="P14" s="31">
        <f t="shared" ca="1" si="5"/>
        <v>0</v>
      </c>
      <c r="Q14" s="32">
        <f t="shared" si="6"/>
        <v>720.19613680000009</v>
      </c>
      <c r="R14" s="29">
        <v>177</v>
      </c>
      <c r="S14" s="28">
        <v>179</v>
      </c>
      <c r="T14" s="28">
        <v>184</v>
      </c>
      <c r="U14" s="28">
        <v>179</v>
      </c>
      <c r="V14" s="28">
        <v>178</v>
      </c>
      <c r="W14" s="28"/>
    </row>
    <row r="15" spans="1:24" s="26" customFormat="1">
      <c r="A15" s="28">
        <v>8</v>
      </c>
      <c r="B15" s="1">
        <v>8</v>
      </c>
      <c r="C15" s="1" t="s">
        <v>217</v>
      </c>
      <c r="D15" s="28" t="s">
        <v>52</v>
      </c>
      <c r="E15" s="29"/>
      <c r="F15" s="28">
        <v>173</v>
      </c>
      <c r="G15" s="28">
        <v>179</v>
      </c>
      <c r="H15" s="28">
        <v>172</v>
      </c>
      <c r="I15" s="28">
        <v>176</v>
      </c>
      <c r="J15" s="28"/>
      <c r="K15" s="31">
        <f t="shared" si="2"/>
        <v>700</v>
      </c>
      <c r="L15" s="29" t="s">
        <v>1020</v>
      </c>
      <c r="M15" s="29"/>
      <c r="N15" s="33">
        <f t="shared" si="3"/>
        <v>699.9991</v>
      </c>
      <c r="O15" s="29">
        <f t="shared" si="4"/>
        <v>4</v>
      </c>
      <c r="P15" s="31">
        <f t="shared" ca="1" si="5"/>
        <v>0</v>
      </c>
      <c r="Q15" s="32">
        <f t="shared" si="6"/>
        <v>700.01838320000002</v>
      </c>
      <c r="R15" s="29"/>
      <c r="S15" s="28">
        <v>173</v>
      </c>
      <c r="T15" s="28">
        <v>179</v>
      </c>
      <c r="U15" s="28">
        <v>176</v>
      </c>
      <c r="V15" s="28">
        <v>172</v>
      </c>
      <c r="W15" s="28"/>
    </row>
    <row r="16" spans="1:24" s="26" customFormat="1">
      <c r="A16" s="28">
        <v>9</v>
      </c>
      <c r="B16" s="1">
        <v>9</v>
      </c>
      <c r="C16" s="1" t="s">
        <v>233</v>
      </c>
      <c r="D16" s="28" t="s">
        <v>37</v>
      </c>
      <c r="E16" s="29">
        <v>178</v>
      </c>
      <c r="F16" s="28"/>
      <c r="G16" s="28">
        <v>174</v>
      </c>
      <c r="H16" s="28">
        <v>166</v>
      </c>
      <c r="I16" s="28">
        <v>172</v>
      </c>
      <c r="J16" s="28"/>
      <c r="K16" s="31">
        <f t="shared" si="2"/>
        <v>690</v>
      </c>
      <c r="L16" s="29" t="s">
        <v>1020</v>
      </c>
      <c r="M16" s="29"/>
      <c r="N16" s="33">
        <f t="shared" si="3"/>
        <v>689.99900000000002</v>
      </c>
      <c r="O16" s="29">
        <f t="shared" si="4"/>
        <v>4</v>
      </c>
      <c r="P16" s="31">
        <f t="shared" ca="1" si="5"/>
        <v>0</v>
      </c>
      <c r="Q16" s="32">
        <f t="shared" si="6"/>
        <v>690.17892860000006</v>
      </c>
      <c r="R16" s="29">
        <v>178</v>
      </c>
      <c r="S16" s="28"/>
      <c r="T16" s="28">
        <v>174</v>
      </c>
      <c r="U16" s="28">
        <v>172</v>
      </c>
      <c r="V16" s="28">
        <v>166</v>
      </c>
      <c r="W16" s="28"/>
    </row>
    <row r="17" spans="1:23" s="26" customFormat="1">
      <c r="A17" s="28">
        <v>10</v>
      </c>
      <c r="B17" s="1">
        <v>10</v>
      </c>
      <c r="C17" s="1" t="s">
        <v>218</v>
      </c>
      <c r="D17" s="28" t="s">
        <v>87</v>
      </c>
      <c r="E17" s="29">
        <v>164</v>
      </c>
      <c r="F17" s="28">
        <v>171</v>
      </c>
      <c r="G17" s="28"/>
      <c r="H17" s="28">
        <v>168</v>
      </c>
      <c r="I17" s="28">
        <v>175</v>
      </c>
      <c r="J17" s="28"/>
      <c r="K17" s="31">
        <f t="shared" si="2"/>
        <v>678</v>
      </c>
      <c r="L17" s="29" t="s">
        <v>1020</v>
      </c>
      <c r="M17" s="29"/>
      <c r="N17" s="33">
        <f t="shared" si="3"/>
        <v>677.99890000000005</v>
      </c>
      <c r="O17" s="29">
        <f t="shared" si="4"/>
        <v>4</v>
      </c>
      <c r="P17" s="31">
        <f t="shared" ca="1" si="5"/>
        <v>0</v>
      </c>
      <c r="Q17" s="32">
        <f t="shared" si="6"/>
        <v>678.18191800000011</v>
      </c>
      <c r="R17" s="29">
        <v>164</v>
      </c>
      <c r="S17" s="28">
        <v>171</v>
      </c>
      <c r="T17" s="28">
        <v>175</v>
      </c>
      <c r="U17" s="28">
        <v>168</v>
      </c>
      <c r="V17" s="28"/>
      <c r="W17" s="28"/>
    </row>
    <row r="18" spans="1:23" s="26" customFormat="1">
      <c r="A18" s="28">
        <v>11</v>
      </c>
      <c r="B18" s="1">
        <v>11</v>
      </c>
      <c r="C18" s="1" t="s">
        <v>138</v>
      </c>
      <c r="D18" s="28" t="s">
        <v>84</v>
      </c>
      <c r="E18" s="29"/>
      <c r="F18" s="28">
        <v>192</v>
      </c>
      <c r="G18" s="28"/>
      <c r="H18" s="28">
        <v>192</v>
      </c>
      <c r="I18" s="28">
        <v>194</v>
      </c>
      <c r="J18" s="28"/>
      <c r="K18" s="31">
        <f t="shared" si="2"/>
        <v>578</v>
      </c>
      <c r="L18" s="29" t="s">
        <v>1020</v>
      </c>
      <c r="M18" s="29"/>
      <c r="N18" s="33">
        <f t="shared" si="3"/>
        <v>577.99879999999996</v>
      </c>
      <c r="O18" s="29">
        <f t="shared" si="4"/>
        <v>3</v>
      </c>
      <c r="P18" s="31">
        <f t="shared" ca="1" si="5"/>
        <v>0</v>
      </c>
      <c r="Q18" s="32">
        <f t="shared" si="6"/>
        <v>578.02013199999988</v>
      </c>
      <c r="R18" s="29"/>
      <c r="S18" s="28">
        <v>192</v>
      </c>
      <c r="T18" s="28">
        <v>194</v>
      </c>
      <c r="U18" s="28">
        <v>192</v>
      </c>
      <c r="V18" s="28"/>
      <c r="W18" s="28"/>
    </row>
    <row r="19" spans="1:23" s="26" customFormat="1">
      <c r="A19" s="28">
        <v>12</v>
      </c>
      <c r="B19" s="1">
        <v>12</v>
      </c>
      <c r="C19" s="1" t="s">
        <v>320</v>
      </c>
      <c r="D19" s="28" t="s">
        <v>95</v>
      </c>
      <c r="E19" s="29">
        <v>152</v>
      </c>
      <c r="F19" s="28">
        <v>138</v>
      </c>
      <c r="G19" s="28">
        <v>144</v>
      </c>
      <c r="H19" s="28">
        <v>130</v>
      </c>
      <c r="I19" s="28">
        <v>143</v>
      </c>
      <c r="J19" s="28"/>
      <c r="K19" s="31">
        <f t="shared" si="2"/>
        <v>577</v>
      </c>
      <c r="L19" s="29" t="s">
        <v>1020</v>
      </c>
      <c r="M19" s="29"/>
      <c r="N19" s="33">
        <f t="shared" si="3"/>
        <v>576.99869999999999</v>
      </c>
      <c r="O19" s="29">
        <f t="shared" si="4"/>
        <v>5</v>
      </c>
      <c r="P19" s="31">
        <f t="shared" ca="1" si="5"/>
        <v>0</v>
      </c>
      <c r="Q19" s="32">
        <f t="shared" si="6"/>
        <v>577.16609599999992</v>
      </c>
      <c r="R19" s="29">
        <v>152</v>
      </c>
      <c r="S19" s="28">
        <v>138</v>
      </c>
      <c r="T19" s="28">
        <v>144</v>
      </c>
      <c r="U19" s="28">
        <v>143</v>
      </c>
      <c r="V19" s="28">
        <v>130</v>
      </c>
      <c r="W19" s="28"/>
    </row>
    <row r="20" spans="1:23" s="26" customFormat="1">
      <c r="A20" s="28">
        <v>13</v>
      </c>
      <c r="B20" s="1">
        <v>13</v>
      </c>
      <c r="C20" s="1" t="s">
        <v>164</v>
      </c>
      <c r="D20" s="28" t="s">
        <v>28</v>
      </c>
      <c r="E20" s="29"/>
      <c r="F20" s="28">
        <v>189</v>
      </c>
      <c r="G20" s="28"/>
      <c r="H20" s="28">
        <v>182</v>
      </c>
      <c r="I20" s="28">
        <v>189</v>
      </c>
      <c r="J20" s="28"/>
      <c r="K20" s="31">
        <f t="shared" si="2"/>
        <v>560</v>
      </c>
      <c r="L20" s="29" t="s">
        <v>1020</v>
      </c>
      <c r="M20" s="29"/>
      <c r="N20" s="33">
        <f t="shared" si="3"/>
        <v>559.99860000000001</v>
      </c>
      <c r="O20" s="29">
        <f t="shared" si="4"/>
        <v>3</v>
      </c>
      <c r="P20" s="31">
        <f t="shared" ca="1" si="5"/>
        <v>0</v>
      </c>
      <c r="Q20" s="32">
        <f t="shared" si="6"/>
        <v>560.01957200000004</v>
      </c>
      <c r="R20" s="29"/>
      <c r="S20" s="28">
        <v>189</v>
      </c>
      <c r="T20" s="28">
        <v>189</v>
      </c>
      <c r="U20" s="28">
        <v>182</v>
      </c>
      <c r="V20" s="28"/>
      <c r="W20" s="28"/>
    </row>
    <row r="21" spans="1:23" s="26" customFormat="1">
      <c r="A21" s="28">
        <v>14</v>
      </c>
      <c r="B21" s="1">
        <v>14</v>
      </c>
      <c r="C21" s="1" t="s">
        <v>171</v>
      </c>
      <c r="D21" s="28" t="s">
        <v>56</v>
      </c>
      <c r="E21" s="29"/>
      <c r="F21" s="28">
        <v>186</v>
      </c>
      <c r="G21" s="28"/>
      <c r="H21" s="28">
        <v>186</v>
      </c>
      <c r="I21" s="28">
        <v>186</v>
      </c>
      <c r="J21" s="28"/>
      <c r="K21" s="31">
        <f t="shared" si="2"/>
        <v>558</v>
      </c>
      <c r="L21" s="29" t="s">
        <v>1020</v>
      </c>
      <c r="M21" s="29"/>
      <c r="N21" s="33">
        <f t="shared" si="3"/>
        <v>557.99850000000004</v>
      </c>
      <c r="O21" s="29">
        <f t="shared" si="4"/>
        <v>3</v>
      </c>
      <c r="P21" s="31">
        <f t="shared" ca="1" si="5"/>
        <v>0</v>
      </c>
      <c r="Q21" s="32">
        <f t="shared" si="6"/>
        <v>558.01914599999998</v>
      </c>
      <c r="R21" s="29"/>
      <c r="S21" s="28">
        <v>186</v>
      </c>
      <c r="T21" s="28">
        <v>186</v>
      </c>
      <c r="U21" s="28">
        <v>186</v>
      </c>
      <c r="V21" s="28"/>
      <c r="W21" s="28"/>
    </row>
    <row r="22" spans="1:23" s="26" customFormat="1">
      <c r="A22" s="28">
        <v>15</v>
      </c>
      <c r="B22" s="1" t="s">
        <v>70</v>
      </c>
      <c r="C22" s="1" t="s">
        <v>659</v>
      </c>
      <c r="D22" s="28" t="s">
        <v>31</v>
      </c>
      <c r="E22" s="29">
        <v>144</v>
      </c>
      <c r="F22" s="28">
        <v>141</v>
      </c>
      <c r="G22" s="28">
        <v>150</v>
      </c>
      <c r="H22" s="28">
        <v>121</v>
      </c>
      <c r="I22" s="28"/>
      <c r="J22" s="28"/>
      <c r="K22" s="31">
        <f t="shared" si="2"/>
        <v>556</v>
      </c>
      <c r="L22" s="29" t="s">
        <v>1021</v>
      </c>
      <c r="M22" s="29"/>
      <c r="N22" s="33">
        <f t="shared" si="3"/>
        <v>555.99839999999995</v>
      </c>
      <c r="O22" s="29">
        <f t="shared" si="4"/>
        <v>4</v>
      </c>
      <c r="P22" s="31">
        <f t="shared" ca="1" si="5"/>
        <v>0</v>
      </c>
      <c r="Q22" s="32">
        <f t="shared" si="6"/>
        <v>556.15812099999994</v>
      </c>
      <c r="R22" s="29">
        <v>144</v>
      </c>
      <c r="S22" s="28">
        <v>141</v>
      </c>
      <c r="T22" s="28">
        <v>150</v>
      </c>
      <c r="U22" s="28">
        <v>121</v>
      </c>
      <c r="V22" s="28"/>
      <c r="W22" s="28"/>
    </row>
    <row r="23" spans="1:23" s="26" customFormat="1">
      <c r="A23" s="28">
        <v>16</v>
      </c>
      <c r="B23" s="1">
        <v>15</v>
      </c>
      <c r="C23" s="1" t="s">
        <v>180</v>
      </c>
      <c r="D23" s="28" t="s">
        <v>87</v>
      </c>
      <c r="E23" s="29"/>
      <c r="F23" s="28">
        <v>183</v>
      </c>
      <c r="G23" s="28"/>
      <c r="H23" s="28">
        <v>179</v>
      </c>
      <c r="I23" s="28">
        <v>184</v>
      </c>
      <c r="J23" s="28"/>
      <c r="K23" s="31">
        <f t="shared" si="2"/>
        <v>546</v>
      </c>
      <c r="L23" s="29" t="s">
        <v>1020</v>
      </c>
      <c r="M23" s="29"/>
      <c r="N23" s="33">
        <f t="shared" si="3"/>
        <v>545.99829999999997</v>
      </c>
      <c r="O23" s="29">
        <f t="shared" si="4"/>
        <v>3</v>
      </c>
      <c r="P23" s="31">
        <f t="shared" ca="1" si="5"/>
        <v>0</v>
      </c>
      <c r="Q23" s="32">
        <f t="shared" si="6"/>
        <v>546.01861899999994</v>
      </c>
      <c r="R23" s="29"/>
      <c r="S23" s="28">
        <v>183</v>
      </c>
      <c r="T23" s="28">
        <v>184</v>
      </c>
      <c r="U23" s="28">
        <v>179</v>
      </c>
      <c r="V23" s="28"/>
      <c r="W23" s="28"/>
    </row>
    <row r="24" spans="1:23" s="26" customFormat="1">
      <c r="A24" s="28">
        <v>17</v>
      </c>
      <c r="B24" s="1">
        <v>16</v>
      </c>
      <c r="C24" s="1" t="s">
        <v>344</v>
      </c>
      <c r="D24" s="28" t="s">
        <v>185</v>
      </c>
      <c r="E24" s="29">
        <v>121</v>
      </c>
      <c r="F24" s="28">
        <v>115</v>
      </c>
      <c r="G24" s="28">
        <v>141</v>
      </c>
      <c r="H24" s="28">
        <v>115</v>
      </c>
      <c r="I24" s="28">
        <v>133</v>
      </c>
      <c r="J24" s="28"/>
      <c r="K24" s="31">
        <f t="shared" si="2"/>
        <v>510</v>
      </c>
      <c r="L24" s="29" t="s">
        <v>1020</v>
      </c>
      <c r="M24" s="29"/>
      <c r="N24" s="33">
        <f t="shared" si="3"/>
        <v>509.9982</v>
      </c>
      <c r="O24" s="29">
        <f t="shared" si="4"/>
        <v>5</v>
      </c>
      <c r="P24" s="31">
        <f t="shared" ca="1" si="5"/>
        <v>0</v>
      </c>
      <c r="Q24" s="32">
        <f t="shared" si="6"/>
        <v>510.13225450000004</v>
      </c>
      <c r="R24" s="29">
        <v>121</v>
      </c>
      <c r="S24" s="28">
        <v>115</v>
      </c>
      <c r="T24" s="28">
        <v>141</v>
      </c>
      <c r="U24" s="28">
        <v>133</v>
      </c>
      <c r="V24" s="28">
        <v>115</v>
      </c>
      <c r="W24" s="28"/>
    </row>
    <row r="25" spans="1:23" s="26" customFormat="1">
      <c r="A25" s="28">
        <v>18</v>
      </c>
      <c r="B25" s="1">
        <v>17</v>
      </c>
      <c r="C25" s="1" t="s">
        <v>262</v>
      </c>
      <c r="D25" s="28" t="s">
        <v>95</v>
      </c>
      <c r="E25" s="29">
        <v>173</v>
      </c>
      <c r="F25" s="28"/>
      <c r="G25" s="28">
        <v>171</v>
      </c>
      <c r="H25" s="28"/>
      <c r="I25" s="28">
        <v>164</v>
      </c>
      <c r="J25" s="28"/>
      <c r="K25" s="31">
        <f t="shared" si="2"/>
        <v>508</v>
      </c>
      <c r="L25" s="29" t="s">
        <v>1020</v>
      </c>
      <c r="M25" s="29"/>
      <c r="N25" s="33">
        <f t="shared" si="3"/>
        <v>507.99810000000002</v>
      </c>
      <c r="O25" s="29">
        <f t="shared" si="4"/>
        <v>3</v>
      </c>
      <c r="P25" s="31">
        <f t="shared" ca="1" si="5"/>
        <v>0</v>
      </c>
      <c r="Q25" s="32">
        <f t="shared" si="6"/>
        <v>508.17297400000001</v>
      </c>
      <c r="R25" s="29">
        <v>173</v>
      </c>
      <c r="S25" s="28"/>
      <c r="T25" s="28">
        <v>171</v>
      </c>
      <c r="U25" s="28">
        <v>164</v>
      </c>
      <c r="V25" s="28"/>
      <c r="W25" s="28"/>
    </row>
    <row r="26" spans="1:23" s="26" customFormat="1">
      <c r="A26" s="28">
        <v>19</v>
      </c>
      <c r="B26" s="1">
        <v>18</v>
      </c>
      <c r="C26" s="1" t="s">
        <v>249</v>
      </c>
      <c r="D26" s="28" t="s">
        <v>67</v>
      </c>
      <c r="E26" s="29"/>
      <c r="F26" s="28">
        <v>181</v>
      </c>
      <c r="G26" s="28"/>
      <c r="H26" s="28">
        <v>148</v>
      </c>
      <c r="I26" s="28">
        <v>168</v>
      </c>
      <c r="J26" s="28"/>
      <c r="K26" s="31">
        <f t="shared" si="2"/>
        <v>497</v>
      </c>
      <c r="L26" s="29" t="s">
        <v>1020</v>
      </c>
      <c r="M26" s="29"/>
      <c r="N26" s="33">
        <f t="shared" si="3"/>
        <v>496.99799999999999</v>
      </c>
      <c r="O26" s="29">
        <f t="shared" si="4"/>
        <v>3</v>
      </c>
      <c r="P26" s="31">
        <f t="shared" ca="1" si="5"/>
        <v>0</v>
      </c>
      <c r="Q26" s="32">
        <f t="shared" si="6"/>
        <v>497.01792800000004</v>
      </c>
      <c r="R26" s="29"/>
      <c r="S26" s="28">
        <v>181</v>
      </c>
      <c r="T26" s="28">
        <v>168</v>
      </c>
      <c r="U26" s="28">
        <v>148</v>
      </c>
      <c r="V26" s="28"/>
      <c r="W26" s="28"/>
    </row>
    <row r="27" spans="1:23" s="26" customFormat="1">
      <c r="A27" s="28">
        <v>20</v>
      </c>
      <c r="B27" s="1">
        <v>19</v>
      </c>
      <c r="C27" s="1" t="s">
        <v>367</v>
      </c>
      <c r="D27" s="28" t="s">
        <v>95</v>
      </c>
      <c r="E27" s="29">
        <v>120</v>
      </c>
      <c r="F27" s="28"/>
      <c r="G27" s="28">
        <v>129</v>
      </c>
      <c r="H27" s="28">
        <v>100</v>
      </c>
      <c r="I27" s="28">
        <v>119</v>
      </c>
      <c r="J27" s="28"/>
      <c r="K27" s="31">
        <f t="shared" si="2"/>
        <v>468</v>
      </c>
      <c r="L27" s="29" t="s">
        <v>1020</v>
      </c>
      <c r="M27" s="29"/>
      <c r="N27" s="33">
        <f t="shared" si="3"/>
        <v>467.99790000000002</v>
      </c>
      <c r="O27" s="29">
        <f t="shared" si="4"/>
        <v>4</v>
      </c>
      <c r="P27" s="31">
        <f t="shared" ca="1" si="5"/>
        <v>0</v>
      </c>
      <c r="Q27" s="32">
        <f t="shared" si="6"/>
        <v>468.11931899999996</v>
      </c>
      <c r="R27" s="29">
        <v>120</v>
      </c>
      <c r="S27" s="28"/>
      <c r="T27" s="28">
        <v>129</v>
      </c>
      <c r="U27" s="28">
        <v>119</v>
      </c>
      <c r="V27" s="28">
        <v>100</v>
      </c>
      <c r="W27" s="28"/>
    </row>
    <row r="28" spans="1:23" s="26" customFormat="1">
      <c r="A28" s="28">
        <v>21</v>
      </c>
      <c r="B28" s="1">
        <v>20</v>
      </c>
      <c r="C28" s="1" t="s">
        <v>660</v>
      </c>
      <c r="D28" s="28" t="s">
        <v>84</v>
      </c>
      <c r="E28" s="29">
        <v>124</v>
      </c>
      <c r="F28" s="28">
        <v>168</v>
      </c>
      <c r="G28" s="28"/>
      <c r="H28" s="28">
        <v>174</v>
      </c>
      <c r="I28" s="28"/>
      <c r="J28" s="28"/>
      <c r="K28" s="31">
        <f t="shared" si="2"/>
        <v>466</v>
      </c>
      <c r="L28" s="29" t="s">
        <v>1020</v>
      </c>
      <c r="M28" s="29"/>
      <c r="N28" s="33">
        <f t="shared" si="3"/>
        <v>465.99779999999998</v>
      </c>
      <c r="O28" s="29">
        <f t="shared" si="4"/>
        <v>3</v>
      </c>
      <c r="P28" s="31">
        <f t="shared" ca="1" si="5"/>
        <v>0</v>
      </c>
      <c r="Q28" s="32">
        <f t="shared" si="6"/>
        <v>466.14033999999998</v>
      </c>
      <c r="R28" s="29">
        <v>124</v>
      </c>
      <c r="S28" s="28">
        <v>168</v>
      </c>
      <c r="T28" s="28">
        <v>174</v>
      </c>
      <c r="U28" s="28"/>
      <c r="V28" s="28"/>
      <c r="W28" s="28"/>
    </row>
    <row r="29" spans="1:23" s="26" customFormat="1">
      <c r="A29" s="28">
        <v>22</v>
      </c>
      <c r="B29" s="1">
        <v>21</v>
      </c>
      <c r="C29" s="1" t="s">
        <v>269</v>
      </c>
      <c r="D29" s="28" t="s">
        <v>84</v>
      </c>
      <c r="E29" s="29">
        <v>145</v>
      </c>
      <c r="F29" s="28"/>
      <c r="G29" s="28"/>
      <c r="H29" s="28">
        <v>145</v>
      </c>
      <c r="I29" s="28">
        <v>162</v>
      </c>
      <c r="J29" s="28"/>
      <c r="K29" s="31">
        <f t="shared" si="2"/>
        <v>452</v>
      </c>
      <c r="L29" s="29" t="s">
        <v>1020</v>
      </c>
      <c r="M29" s="29"/>
      <c r="N29" s="33">
        <f t="shared" si="3"/>
        <v>451.99770000000001</v>
      </c>
      <c r="O29" s="29">
        <f t="shared" si="4"/>
        <v>3</v>
      </c>
      <c r="P29" s="31">
        <f t="shared" ca="1" si="5"/>
        <v>0</v>
      </c>
      <c r="Q29" s="32">
        <f t="shared" si="6"/>
        <v>452.14446499999997</v>
      </c>
      <c r="R29" s="29">
        <v>145</v>
      </c>
      <c r="S29" s="28"/>
      <c r="T29" s="28">
        <v>162</v>
      </c>
      <c r="U29" s="28">
        <v>145</v>
      </c>
      <c r="V29" s="28"/>
      <c r="W29" s="28"/>
    </row>
    <row r="30" spans="1:23" s="26" customFormat="1">
      <c r="A30" s="28">
        <v>23</v>
      </c>
      <c r="B30" s="1">
        <v>22</v>
      </c>
      <c r="C30" s="1" t="s">
        <v>294</v>
      </c>
      <c r="D30" s="28" t="s">
        <v>64</v>
      </c>
      <c r="E30" s="29"/>
      <c r="F30" s="28">
        <v>132</v>
      </c>
      <c r="G30" s="28"/>
      <c r="H30" s="28">
        <v>116</v>
      </c>
      <c r="I30" s="28">
        <v>153</v>
      </c>
      <c r="J30" s="28"/>
      <c r="K30" s="31">
        <f t="shared" si="2"/>
        <v>401</v>
      </c>
      <c r="L30" s="29" t="s">
        <v>1020</v>
      </c>
      <c r="M30" s="29"/>
      <c r="N30" s="33">
        <f t="shared" si="3"/>
        <v>400.99759999999998</v>
      </c>
      <c r="O30" s="29">
        <f t="shared" si="4"/>
        <v>3</v>
      </c>
      <c r="P30" s="31">
        <f t="shared" ca="1" si="5"/>
        <v>0</v>
      </c>
      <c r="Q30" s="32">
        <f t="shared" si="6"/>
        <v>401.01244599999995</v>
      </c>
      <c r="R30" s="29"/>
      <c r="S30" s="28">
        <v>132</v>
      </c>
      <c r="T30" s="28">
        <v>153</v>
      </c>
      <c r="U30" s="28">
        <v>116</v>
      </c>
      <c r="V30" s="28"/>
      <c r="W30" s="28"/>
    </row>
    <row r="31" spans="1:23" s="26" customFormat="1">
      <c r="A31" s="28">
        <v>24</v>
      </c>
      <c r="B31" s="1">
        <v>23</v>
      </c>
      <c r="C31" s="1" t="s">
        <v>155</v>
      </c>
      <c r="D31" s="28" t="s">
        <v>64</v>
      </c>
      <c r="E31" s="29"/>
      <c r="F31" s="28">
        <v>196</v>
      </c>
      <c r="G31" s="28"/>
      <c r="H31" s="28"/>
      <c r="I31" s="28">
        <v>191</v>
      </c>
      <c r="J31" s="28"/>
      <c r="K31" s="31">
        <f t="shared" si="2"/>
        <v>387</v>
      </c>
      <c r="L31" s="29" t="s">
        <v>1020</v>
      </c>
      <c r="M31" s="29"/>
      <c r="N31" s="33">
        <f t="shared" si="3"/>
        <v>386.9975</v>
      </c>
      <c r="O31" s="29">
        <f t="shared" si="4"/>
        <v>2</v>
      </c>
      <c r="P31" s="31">
        <f t="shared" ca="1" si="5"/>
        <v>0</v>
      </c>
      <c r="Q31" s="32">
        <f t="shared" si="6"/>
        <v>387.01901000000004</v>
      </c>
      <c r="R31" s="29"/>
      <c r="S31" s="28">
        <v>196</v>
      </c>
      <c r="T31" s="28">
        <v>191</v>
      </c>
      <c r="U31" s="28"/>
      <c r="V31" s="28"/>
      <c r="W31" s="28"/>
    </row>
    <row r="32" spans="1:23" s="26" customFormat="1">
      <c r="A32" s="28">
        <v>25</v>
      </c>
      <c r="B32" s="1">
        <v>24</v>
      </c>
      <c r="C32" s="1" t="s">
        <v>661</v>
      </c>
      <c r="D32" s="28" t="s">
        <v>95</v>
      </c>
      <c r="E32" s="29">
        <v>192</v>
      </c>
      <c r="F32" s="28">
        <v>190</v>
      </c>
      <c r="G32" s="28"/>
      <c r="H32" s="28"/>
      <c r="I32" s="28"/>
      <c r="J32" s="28"/>
      <c r="K32" s="31">
        <f t="shared" si="2"/>
        <v>382</v>
      </c>
      <c r="L32" s="29" t="s">
        <v>1020</v>
      </c>
      <c r="M32" s="29"/>
      <c r="N32" s="33">
        <f t="shared" si="3"/>
        <v>381.99740000000003</v>
      </c>
      <c r="O32" s="29">
        <f t="shared" si="4"/>
        <v>2</v>
      </c>
      <c r="P32" s="31">
        <f t="shared" ca="1" si="5"/>
        <v>0</v>
      </c>
      <c r="Q32" s="32">
        <f t="shared" si="6"/>
        <v>382.20840000000004</v>
      </c>
      <c r="R32" s="29">
        <v>192</v>
      </c>
      <c r="S32" s="28">
        <v>190</v>
      </c>
      <c r="T32" s="28"/>
      <c r="U32" s="28"/>
      <c r="V32" s="28"/>
      <c r="W32" s="28"/>
    </row>
    <row r="33" spans="1:23" s="26" customFormat="1">
      <c r="A33" s="28">
        <v>26</v>
      </c>
      <c r="B33" s="1">
        <v>25</v>
      </c>
      <c r="C33" s="1" t="s">
        <v>662</v>
      </c>
      <c r="D33" s="28" t="s">
        <v>67</v>
      </c>
      <c r="E33" s="29"/>
      <c r="F33" s="28">
        <v>185</v>
      </c>
      <c r="G33" s="28">
        <v>195</v>
      </c>
      <c r="H33" s="28"/>
      <c r="I33" s="28"/>
      <c r="J33" s="28"/>
      <c r="K33" s="31">
        <f t="shared" si="2"/>
        <v>380</v>
      </c>
      <c r="L33" s="29" t="s">
        <v>1020</v>
      </c>
      <c r="M33" s="29"/>
      <c r="N33" s="33">
        <f t="shared" si="3"/>
        <v>379.9973</v>
      </c>
      <c r="O33" s="29">
        <f t="shared" si="4"/>
        <v>2</v>
      </c>
      <c r="P33" s="31">
        <f t="shared" ca="1" si="5"/>
        <v>0</v>
      </c>
      <c r="Q33" s="32">
        <f t="shared" si="6"/>
        <v>380.01775000000004</v>
      </c>
      <c r="R33" s="29"/>
      <c r="S33" s="28">
        <v>185</v>
      </c>
      <c r="T33" s="28">
        <v>195</v>
      </c>
      <c r="U33" s="28"/>
      <c r="V33" s="28"/>
      <c r="W33" s="28"/>
    </row>
    <row r="34" spans="1:23" s="26" customFormat="1">
      <c r="A34" s="28">
        <v>27</v>
      </c>
      <c r="B34" s="1">
        <v>26</v>
      </c>
      <c r="C34" s="1" t="s">
        <v>350</v>
      </c>
      <c r="D34" s="28" t="s">
        <v>64</v>
      </c>
      <c r="E34" s="29"/>
      <c r="F34" s="28">
        <v>122</v>
      </c>
      <c r="G34" s="28"/>
      <c r="H34" s="28">
        <v>112</v>
      </c>
      <c r="I34" s="28">
        <v>129</v>
      </c>
      <c r="J34" s="28"/>
      <c r="K34" s="31">
        <f t="shared" si="2"/>
        <v>363</v>
      </c>
      <c r="L34" s="29" t="s">
        <v>1020</v>
      </c>
      <c r="M34" s="29"/>
      <c r="N34" s="33">
        <f t="shared" si="3"/>
        <v>362.99720000000002</v>
      </c>
      <c r="O34" s="29">
        <f t="shared" si="4"/>
        <v>3</v>
      </c>
      <c r="P34" s="31">
        <f t="shared" ca="1" si="5"/>
        <v>0</v>
      </c>
      <c r="Q34" s="32">
        <f t="shared" si="6"/>
        <v>363.01080200000001</v>
      </c>
      <c r="R34" s="29"/>
      <c r="S34" s="28">
        <v>122</v>
      </c>
      <c r="T34" s="28">
        <v>129</v>
      </c>
      <c r="U34" s="28">
        <v>112</v>
      </c>
      <c r="V34" s="28"/>
      <c r="W34" s="28"/>
    </row>
    <row r="35" spans="1:23" s="26" customFormat="1">
      <c r="A35" s="28">
        <v>28</v>
      </c>
      <c r="B35" s="1">
        <v>27</v>
      </c>
      <c r="C35" s="1" t="s">
        <v>170</v>
      </c>
      <c r="D35" s="28" t="s">
        <v>67</v>
      </c>
      <c r="E35" s="29"/>
      <c r="F35" s="28"/>
      <c r="G35" s="28"/>
      <c r="H35" s="28">
        <v>176</v>
      </c>
      <c r="I35" s="28">
        <v>187</v>
      </c>
      <c r="J35" s="28"/>
      <c r="K35" s="31">
        <f t="shared" si="2"/>
        <v>363</v>
      </c>
      <c r="L35" s="31" t="s">
        <v>1020</v>
      </c>
      <c r="M35" s="31"/>
      <c r="N35" s="33">
        <f t="shared" si="3"/>
        <v>362.99709999999999</v>
      </c>
      <c r="O35" s="31">
        <f t="shared" si="4"/>
        <v>2</v>
      </c>
      <c r="P35" s="31">
        <f t="shared" ca="1" si="5"/>
        <v>0</v>
      </c>
      <c r="Q35" s="32">
        <f t="shared" si="6"/>
        <v>362.999146</v>
      </c>
      <c r="R35" s="29"/>
      <c r="S35" s="28"/>
      <c r="T35" s="28">
        <v>187</v>
      </c>
      <c r="U35" s="28">
        <v>176</v>
      </c>
      <c r="V35" s="28"/>
      <c r="W35" s="28"/>
    </row>
    <row r="36" spans="1:23" s="26" customFormat="1">
      <c r="A36" s="28">
        <v>29</v>
      </c>
      <c r="B36" s="1">
        <v>28</v>
      </c>
      <c r="C36" s="1" t="s">
        <v>209</v>
      </c>
      <c r="D36" s="28" t="s">
        <v>52</v>
      </c>
      <c r="E36" s="29"/>
      <c r="F36" s="28"/>
      <c r="G36" s="28">
        <v>180</v>
      </c>
      <c r="H36" s="28"/>
      <c r="I36" s="28">
        <v>178</v>
      </c>
      <c r="J36" s="28"/>
      <c r="K36" s="31">
        <f t="shared" si="2"/>
        <v>358</v>
      </c>
      <c r="L36" s="31" t="s">
        <v>1020</v>
      </c>
      <c r="M36" s="31"/>
      <c r="N36" s="33">
        <f t="shared" si="3"/>
        <v>357.99700000000001</v>
      </c>
      <c r="O36" s="31">
        <f t="shared" si="4"/>
        <v>2</v>
      </c>
      <c r="P36" s="31">
        <f t="shared" ca="1" si="5"/>
        <v>0</v>
      </c>
      <c r="Q36" s="32">
        <f t="shared" si="6"/>
        <v>357.99897800000002</v>
      </c>
      <c r="R36" s="29"/>
      <c r="S36" s="28"/>
      <c r="T36" s="28">
        <v>180</v>
      </c>
      <c r="U36" s="28">
        <v>178</v>
      </c>
      <c r="V36" s="28"/>
      <c r="W36" s="28"/>
    </row>
    <row r="37" spans="1:23" s="26" customFormat="1">
      <c r="A37" s="28">
        <v>30</v>
      </c>
      <c r="B37" s="1">
        <v>29</v>
      </c>
      <c r="C37" s="1" t="s">
        <v>663</v>
      </c>
      <c r="D37" s="28" t="s">
        <v>52</v>
      </c>
      <c r="E37" s="29">
        <v>182</v>
      </c>
      <c r="F37" s="28"/>
      <c r="G37" s="28"/>
      <c r="H37" s="28">
        <v>170</v>
      </c>
      <c r="I37" s="28"/>
      <c r="J37" s="28"/>
      <c r="K37" s="31">
        <f t="shared" si="2"/>
        <v>352</v>
      </c>
      <c r="L37" s="29" t="s">
        <v>1020</v>
      </c>
      <c r="M37" s="29"/>
      <c r="N37" s="33">
        <f t="shared" si="3"/>
        <v>351.99689999999998</v>
      </c>
      <c r="O37" s="29">
        <f t="shared" si="4"/>
        <v>2</v>
      </c>
      <c r="P37" s="31">
        <f t="shared" ca="1" si="5"/>
        <v>0</v>
      </c>
      <c r="Q37" s="32">
        <f t="shared" si="6"/>
        <v>352.18060000000003</v>
      </c>
      <c r="R37" s="29">
        <v>182</v>
      </c>
      <c r="S37" s="28"/>
      <c r="T37" s="28">
        <v>170</v>
      </c>
      <c r="U37" s="28"/>
      <c r="V37" s="28"/>
      <c r="W37" s="28"/>
    </row>
    <row r="38" spans="1:23" s="26" customFormat="1">
      <c r="A38" s="28">
        <v>31</v>
      </c>
      <c r="B38" s="1">
        <v>30</v>
      </c>
      <c r="C38" s="1" t="s">
        <v>664</v>
      </c>
      <c r="D38" s="28" t="s">
        <v>84</v>
      </c>
      <c r="E38" s="29">
        <v>172</v>
      </c>
      <c r="F38" s="28"/>
      <c r="G38" s="28"/>
      <c r="H38" s="28">
        <v>154</v>
      </c>
      <c r="I38" s="28"/>
      <c r="J38" s="28"/>
      <c r="K38" s="31">
        <f t="shared" si="2"/>
        <v>326</v>
      </c>
      <c r="L38" s="29" t="s">
        <v>1020</v>
      </c>
      <c r="M38" s="29"/>
      <c r="N38" s="33">
        <f t="shared" si="3"/>
        <v>325.99680000000001</v>
      </c>
      <c r="O38" s="29">
        <f t="shared" si="4"/>
        <v>2</v>
      </c>
      <c r="P38" s="31">
        <f t="shared" ca="1" si="5"/>
        <v>0</v>
      </c>
      <c r="Q38" s="32">
        <f t="shared" si="6"/>
        <v>326.17034000000001</v>
      </c>
      <c r="R38" s="29">
        <v>172</v>
      </c>
      <c r="S38" s="28"/>
      <c r="T38" s="28">
        <v>154</v>
      </c>
      <c r="U38" s="28"/>
      <c r="V38" s="28"/>
      <c r="W38" s="28"/>
    </row>
    <row r="39" spans="1:23" s="26" customFormat="1">
      <c r="A39" s="28">
        <v>32</v>
      </c>
      <c r="B39" s="1">
        <v>31</v>
      </c>
      <c r="C39" s="1" t="s">
        <v>665</v>
      </c>
      <c r="D39" s="28" t="s">
        <v>56</v>
      </c>
      <c r="E39" s="29">
        <v>97</v>
      </c>
      <c r="F39" s="28">
        <v>106</v>
      </c>
      <c r="G39" s="28">
        <v>116</v>
      </c>
      <c r="H39" s="28"/>
      <c r="I39" s="28"/>
      <c r="J39" s="28"/>
      <c r="K39" s="31">
        <f t="shared" si="2"/>
        <v>319</v>
      </c>
      <c r="L39" s="29" t="s">
        <v>1020</v>
      </c>
      <c r="M39" s="29"/>
      <c r="N39" s="33">
        <f t="shared" si="3"/>
        <v>318.99669999999998</v>
      </c>
      <c r="O39" s="29">
        <f t="shared" si="4"/>
        <v>3</v>
      </c>
      <c r="P39" s="31">
        <f t="shared" ca="1" si="5"/>
        <v>0</v>
      </c>
      <c r="Q39" s="32">
        <f t="shared" si="6"/>
        <v>319.10545999999999</v>
      </c>
      <c r="R39" s="29">
        <v>97</v>
      </c>
      <c r="S39" s="28">
        <v>106</v>
      </c>
      <c r="T39" s="28">
        <v>116</v>
      </c>
      <c r="U39" s="28"/>
      <c r="V39" s="28"/>
      <c r="W39" s="28"/>
    </row>
    <row r="40" spans="1:23" s="26" customFormat="1">
      <c r="A40" s="28">
        <v>33</v>
      </c>
      <c r="B40" s="1">
        <v>32</v>
      </c>
      <c r="C40" s="1" t="s">
        <v>666</v>
      </c>
      <c r="D40" s="28" t="s">
        <v>28</v>
      </c>
      <c r="E40" s="29">
        <v>151</v>
      </c>
      <c r="F40" s="28"/>
      <c r="G40" s="28"/>
      <c r="H40" s="28">
        <v>150</v>
      </c>
      <c r="I40" s="28"/>
      <c r="J40" s="28"/>
      <c r="K40" s="31">
        <f t="shared" ref="K40:K71" si="7">IFERROR(LARGE(E40:J40,1),0)+IF($D$5&gt;=2,IFERROR(LARGE(E40:J40,2),0),0)+IF($D$5&gt;=3,IFERROR(LARGE(E40:J40,3),0),0)+IF($D$5&gt;=4,IFERROR(LARGE(E40:J40,4),0),0)+IF($D$5&gt;=5,IFERROR(LARGE(E40:J40,5),0),0)+IF($D$5&gt;=6,IFERROR(LARGE(E40:J40,6),0),0)</f>
        <v>301</v>
      </c>
      <c r="L40" s="29" t="s">
        <v>1020</v>
      </c>
      <c r="M40" s="29"/>
      <c r="N40" s="33">
        <f t="shared" ref="N40:N64" si="8">K40-(ROW(K40)-ROW(K$6))/10000</f>
        <v>300.9966</v>
      </c>
      <c r="O40" s="29">
        <f t="shared" ref="O40:O64" si="9">COUNT(E40:J40)</f>
        <v>2</v>
      </c>
      <c r="P40" s="31">
        <f t="shared" ref="P40:P71" ca="1" si="10">IF(AND(O40=1,OFFSET(D40,0,P$3)&gt;0),"Y",0)</f>
        <v>0</v>
      </c>
      <c r="Q40" s="32">
        <f t="shared" ref="Q40:Q71" si="11">N40+R40/1000+S40/10000+T40/100000+U40/1000000+V40/10000000+W40/100000000</f>
        <v>301.14910000000003</v>
      </c>
      <c r="R40" s="29">
        <v>151</v>
      </c>
      <c r="S40" s="28"/>
      <c r="T40" s="28">
        <v>150</v>
      </c>
      <c r="U40" s="28"/>
      <c r="V40" s="28"/>
      <c r="W40" s="28"/>
    </row>
    <row r="41" spans="1:23" s="26" customFormat="1">
      <c r="A41" s="28">
        <v>34</v>
      </c>
      <c r="B41" s="1">
        <v>33</v>
      </c>
      <c r="C41" s="1" t="s">
        <v>667</v>
      </c>
      <c r="D41" s="28" t="s">
        <v>28</v>
      </c>
      <c r="E41" s="29">
        <v>143</v>
      </c>
      <c r="F41" s="28">
        <v>148</v>
      </c>
      <c r="G41" s="28"/>
      <c r="H41" s="28"/>
      <c r="I41" s="28"/>
      <c r="J41" s="28"/>
      <c r="K41" s="31">
        <f t="shared" si="7"/>
        <v>291</v>
      </c>
      <c r="L41" s="29" t="s">
        <v>1020</v>
      </c>
      <c r="M41" s="29"/>
      <c r="N41" s="33">
        <f t="shared" si="8"/>
        <v>290.99650000000003</v>
      </c>
      <c r="O41" s="29">
        <f t="shared" si="9"/>
        <v>2</v>
      </c>
      <c r="P41" s="31">
        <f t="shared" ca="1" si="10"/>
        <v>0</v>
      </c>
      <c r="Q41" s="32">
        <f t="shared" si="11"/>
        <v>291.15429999999998</v>
      </c>
      <c r="R41" s="29">
        <v>143</v>
      </c>
      <c r="S41" s="28">
        <v>148</v>
      </c>
      <c r="T41" s="28"/>
      <c r="U41" s="28"/>
      <c r="V41" s="28"/>
      <c r="W41" s="28"/>
    </row>
    <row r="42" spans="1:23" s="26" customFormat="1">
      <c r="A42" s="28">
        <v>35</v>
      </c>
      <c r="B42" s="1">
        <v>34</v>
      </c>
      <c r="C42" s="1" t="s">
        <v>668</v>
      </c>
      <c r="D42" s="28" t="s">
        <v>60</v>
      </c>
      <c r="E42" s="29"/>
      <c r="F42" s="28">
        <v>149</v>
      </c>
      <c r="G42" s="28"/>
      <c r="H42" s="28">
        <v>131</v>
      </c>
      <c r="I42" s="28"/>
      <c r="J42" s="28"/>
      <c r="K42" s="31">
        <f t="shared" si="7"/>
        <v>280</v>
      </c>
      <c r="L42" s="29" t="s">
        <v>1020</v>
      </c>
      <c r="M42" s="29"/>
      <c r="N42" s="33">
        <f t="shared" si="8"/>
        <v>279.99639999999999</v>
      </c>
      <c r="O42" s="29">
        <f t="shared" si="9"/>
        <v>2</v>
      </c>
      <c r="P42" s="31">
        <f t="shared" ca="1" si="10"/>
        <v>0</v>
      </c>
      <c r="Q42" s="32">
        <f t="shared" si="11"/>
        <v>280.01261</v>
      </c>
      <c r="R42" s="29"/>
      <c r="S42" s="28">
        <v>149</v>
      </c>
      <c r="T42" s="28">
        <v>131</v>
      </c>
      <c r="U42" s="28"/>
      <c r="V42" s="28"/>
      <c r="W42" s="28"/>
    </row>
    <row r="43" spans="1:23" s="26" customFormat="1">
      <c r="A43" s="28">
        <v>36</v>
      </c>
      <c r="B43" s="1">
        <v>35</v>
      </c>
      <c r="C43" s="1" t="s">
        <v>669</v>
      </c>
      <c r="D43" s="28" t="s">
        <v>67</v>
      </c>
      <c r="E43" s="29">
        <v>128</v>
      </c>
      <c r="F43" s="28"/>
      <c r="G43" s="28">
        <v>142</v>
      </c>
      <c r="H43" s="28"/>
      <c r="I43" s="28"/>
      <c r="J43" s="28"/>
      <c r="K43" s="31">
        <f t="shared" si="7"/>
        <v>270</v>
      </c>
      <c r="L43" s="29" t="s">
        <v>1020</v>
      </c>
      <c r="M43" s="29"/>
      <c r="N43" s="33">
        <f t="shared" si="8"/>
        <v>269.99630000000002</v>
      </c>
      <c r="O43" s="29">
        <f t="shared" si="9"/>
        <v>2</v>
      </c>
      <c r="P43" s="31">
        <f t="shared" ca="1" si="10"/>
        <v>0</v>
      </c>
      <c r="Q43" s="32">
        <f t="shared" si="11"/>
        <v>270.12572</v>
      </c>
      <c r="R43" s="29">
        <v>128</v>
      </c>
      <c r="S43" s="28"/>
      <c r="T43" s="28">
        <v>142</v>
      </c>
      <c r="U43" s="28"/>
      <c r="V43" s="28"/>
      <c r="W43" s="28"/>
    </row>
    <row r="44" spans="1:23" s="26" customFormat="1">
      <c r="A44" s="28">
        <v>37</v>
      </c>
      <c r="B44" s="1">
        <v>36</v>
      </c>
      <c r="C44" s="1" t="s">
        <v>670</v>
      </c>
      <c r="D44" s="28" t="s">
        <v>41</v>
      </c>
      <c r="E44" s="29"/>
      <c r="F44" s="28">
        <v>136</v>
      </c>
      <c r="G44" s="28"/>
      <c r="H44" s="28">
        <v>126</v>
      </c>
      <c r="I44" s="28"/>
      <c r="J44" s="28"/>
      <c r="K44" s="31">
        <f t="shared" si="7"/>
        <v>262</v>
      </c>
      <c r="L44" s="29" t="s">
        <v>1020</v>
      </c>
      <c r="M44" s="29"/>
      <c r="N44" s="33">
        <f t="shared" si="8"/>
        <v>261.99619999999999</v>
      </c>
      <c r="O44" s="29">
        <f t="shared" si="9"/>
        <v>2</v>
      </c>
      <c r="P44" s="31">
        <f t="shared" ca="1" si="10"/>
        <v>0</v>
      </c>
      <c r="Q44" s="32">
        <f t="shared" si="11"/>
        <v>262.01105999999999</v>
      </c>
      <c r="R44" s="29"/>
      <c r="S44" s="28">
        <v>136</v>
      </c>
      <c r="T44" s="28">
        <v>126</v>
      </c>
      <c r="U44" s="28"/>
      <c r="V44" s="28"/>
      <c r="W44" s="28"/>
    </row>
    <row r="45" spans="1:23" s="26" customFormat="1">
      <c r="A45" s="28">
        <v>38</v>
      </c>
      <c r="B45" s="1">
        <v>37</v>
      </c>
      <c r="C45" s="1" t="s">
        <v>671</v>
      </c>
      <c r="D45" s="28" t="s">
        <v>167</v>
      </c>
      <c r="E45" s="29"/>
      <c r="F45" s="28">
        <v>94</v>
      </c>
      <c r="G45" s="28">
        <v>98</v>
      </c>
      <c r="H45" s="28">
        <v>60</v>
      </c>
      <c r="I45" s="28"/>
      <c r="J45" s="28"/>
      <c r="K45" s="31">
        <f t="shared" si="7"/>
        <v>252</v>
      </c>
      <c r="L45" s="29" t="s">
        <v>1020</v>
      </c>
      <c r="M45" s="29"/>
      <c r="N45" s="33">
        <f t="shared" si="8"/>
        <v>251.99610000000001</v>
      </c>
      <c r="O45" s="29">
        <f t="shared" si="9"/>
        <v>3</v>
      </c>
      <c r="P45" s="31">
        <f t="shared" ca="1" si="10"/>
        <v>0</v>
      </c>
      <c r="Q45" s="32">
        <f t="shared" si="11"/>
        <v>252.00654</v>
      </c>
      <c r="R45" s="29"/>
      <c r="S45" s="28">
        <v>94</v>
      </c>
      <c r="T45" s="28">
        <v>98</v>
      </c>
      <c r="U45" s="28">
        <v>60</v>
      </c>
      <c r="V45" s="28"/>
      <c r="W45" s="28"/>
    </row>
    <row r="46" spans="1:23" s="26" customFormat="1">
      <c r="A46" s="28">
        <v>39</v>
      </c>
      <c r="B46" s="1">
        <v>38</v>
      </c>
      <c r="C46" s="1" t="s">
        <v>672</v>
      </c>
      <c r="D46" s="28" t="s">
        <v>87</v>
      </c>
      <c r="E46" s="29">
        <v>131</v>
      </c>
      <c r="F46" s="28">
        <v>114</v>
      </c>
      <c r="G46" s="28"/>
      <c r="H46" s="28"/>
      <c r="I46" s="28"/>
      <c r="J46" s="28"/>
      <c r="K46" s="31">
        <f t="shared" si="7"/>
        <v>245</v>
      </c>
      <c r="L46" s="29" t="s">
        <v>1020</v>
      </c>
      <c r="M46" s="29"/>
      <c r="N46" s="33">
        <f t="shared" si="8"/>
        <v>244.99600000000001</v>
      </c>
      <c r="O46" s="29">
        <f t="shared" si="9"/>
        <v>2</v>
      </c>
      <c r="P46" s="31">
        <f t="shared" ca="1" si="10"/>
        <v>0</v>
      </c>
      <c r="Q46" s="32">
        <f t="shared" si="11"/>
        <v>245.13840000000002</v>
      </c>
      <c r="R46" s="29">
        <v>131</v>
      </c>
      <c r="S46" s="28">
        <v>114</v>
      </c>
      <c r="T46" s="28"/>
      <c r="U46" s="28"/>
      <c r="V46" s="28"/>
      <c r="W46" s="28"/>
    </row>
    <row r="47" spans="1:23" s="26" customFormat="1">
      <c r="A47" s="28">
        <v>40</v>
      </c>
      <c r="B47" s="1">
        <v>39</v>
      </c>
      <c r="C47" s="1" t="s">
        <v>673</v>
      </c>
      <c r="D47" s="28" t="s">
        <v>37</v>
      </c>
      <c r="E47" s="29">
        <v>110</v>
      </c>
      <c r="F47" s="28"/>
      <c r="G47" s="28">
        <v>130</v>
      </c>
      <c r="H47" s="28"/>
      <c r="I47" s="28"/>
      <c r="J47" s="28"/>
      <c r="K47" s="31">
        <f t="shared" si="7"/>
        <v>240</v>
      </c>
      <c r="L47" s="29" t="s">
        <v>1020</v>
      </c>
      <c r="M47" s="29"/>
      <c r="N47" s="33">
        <f t="shared" si="8"/>
        <v>239.99590000000001</v>
      </c>
      <c r="O47" s="29">
        <f t="shared" si="9"/>
        <v>2</v>
      </c>
      <c r="P47" s="31">
        <f t="shared" ca="1" si="10"/>
        <v>0</v>
      </c>
      <c r="Q47" s="32">
        <f t="shared" si="11"/>
        <v>240.10720000000001</v>
      </c>
      <c r="R47" s="29">
        <v>110</v>
      </c>
      <c r="S47" s="28"/>
      <c r="T47" s="28">
        <v>130</v>
      </c>
      <c r="U47" s="28"/>
      <c r="V47" s="28"/>
      <c r="W47" s="28"/>
    </row>
    <row r="48" spans="1:23" s="26" customFormat="1">
      <c r="A48" s="28">
        <v>41</v>
      </c>
      <c r="B48" s="1">
        <v>40</v>
      </c>
      <c r="C48" s="1" t="s">
        <v>674</v>
      </c>
      <c r="D48" s="28" t="s">
        <v>95</v>
      </c>
      <c r="E48" s="29"/>
      <c r="F48" s="28"/>
      <c r="G48" s="28"/>
      <c r="H48" s="28">
        <v>197</v>
      </c>
      <c r="I48" s="28"/>
      <c r="J48" s="28"/>
      <c r="K48" s="31">
        <f t="shared" si="7"/>
        <v>197</v>
      </c>
      <c r="L48" s="31" t="s">
        <v>1020</v>
      </c>
      <c r="M48" s="31"/>
      <c r="N48" s="33">
        <f t="shared" si="8"/>
        <v>196.9958</v>
      </c>
      <c r="O48" s="31">
        <f t="shared" si="9"/>
        <v>1</v>
      </c>
      <c r="P48" s="31" t="str">
        <f t="shared" ca="1" si="10"/>
        <v>Y</v>
      </c>
      <c r="Q48" s="32">
        <f t="shared" si="11"/>
        <v>196.99777</v>
      </c>
      <c r="R48" s="29"/>
      <c r="S48" s="28"/>
      <c r="T48" s="28">
        <v>197</v>
      </c>
      <c r="U48" s="28"/>
      <c r="V48" s="28"/>
      <c r="W48" s="28"/>
    </row>
    <row r="49" spans="1:23" s="26" customFormat="1">
      <c r="A49" s="28">
        <v>42</v>
      </c>
      <c r="B49" s="1">
        <v>41</v>
      </c>
      <c r="C49" s="1" t="s">
        <v>675</v>
      </c>
      <c r="D49" s="28" t="s">
        <v>52</v>
      </c>
      <c r="E49" s="29"/>
      <c r="F49" s="28"/>
      <c r="G49" s="28"/>
      <c r="H49" s="28">
        <v>185</v>
      </c>
      <c r="I49" s="28"/>
      <c r="J49" s="28"/>
      <c r="K49" s="31">
        <f t="shared" si="7"/>
        <v>185</v>
      </c>
      <c r="L49" s="31" t="s">
        <v>1020</v>
      </c>
      <c r="M49" s="31"/>
      <c r="N49" s="33">
        <f t="shared" si="8"/>
        <v>184.9957</v>
      </c>
      <c r="O49" s="31">
        <f t="shared" si="9"/>
        <v>1</v>
      </c>
      <c r="P49" s="31" t="str">
        <f t="shared" ca="1" si="10"/>
        <v>Y</v>
      </c>
      <c r="Q49" s="32">
        <f t="shared" si="11"/>
        <v>184.99754999999999</v>
      </c>
      <c r="R49" s="29"/>
      <c r="S49" s="28"/>
      <c r="T49" s="28">
        <v>185</v>
      </c>
      <c r="U49" s="28"/>
      <c r="V49" s="28"/>
      <c r="W49" s="28"/>
    </row>
    <row r="50" spans="1:23" s="26" customFormat="1">
      <c r="A50" s="28">
        <v>43</v>
      </c>
      <c r="B50" s="1">
        <v>42</v>
      </c>
      <c r="C50" s="1" t="s">
        <v>676</v>
      </c>
      <c r="D50" s="28" t="s">
        <v>56</v>
      </c>
      <c r="E50" s="29">
        <v>179</v>
      </c>
      <c r="F50" s="28"/>
      <c r="G50" s="28"/>
      <c r="H50" s="28"/>
      <c r="I50" s="28"/>
      <c r="J50" s="28"/>
      <c r="K50" s="31">
        <f t="shared" si="7"/>
        <v>179</v>
      </c>
      <c r="L50" s="29" t="s">
        <v>1020</v>
      </c>
      <c r="M50" s="29"/>
      <c r="N50" s="33">
        <f t="shared" si="8"/>
        <v>178.9956</v>
      </c>
      <c r="O50" s="29">
        <f t="shared" si="9"/>
        <v>1</v>
      </c>
      <c r="P50" s="31">
        <f t="shared" ca="1" si="10"/>
        <v>0</v>
      </c>
      <c r="Q50" s="32">
        <f t="shared" si="11"/>
        <v>179.1746</v>
      </c>
      <c r="R50" s="29">
        <v>179</v>
      </c>
      <c r="S50" s="28"/>
      <c r="T50" s="28"/>
      <c r="U50" s="28"/>
      <c r="V50" s="28"/>
      <c r="W50" s="28"/>
    </row>
    <row r="51" spans="1:23" s="26" customFormat="1">
      <c r="A51" s="28">
        <v>44</v>
      </c>
      <c r="B51" s="1">
        <v>43</v>
      </c>
      <c r="C51" s="1" t="s">
        <v>677</v>
      </c>
      <c r="D51" s="28" t="s">
        <v>77</v>
      </c>
      <c r="E51" s="29"/>
      <c r="F51" s="28">
        <v>174</v>
      </c>
      <c r="G51" s="28"/>
      <c r="H51" s="28"/>
      <c r="I51" s="28"/>
      <c r="J51" s="28"/>
      <c r="K51" s="31">
        <f t="shared" si="7"/>
        <v>174</v>
      </c>
      <c r="L51" s="29" t="s">
        <v>1020</v>
      </c>
      <c r="M51" s="29"/>
      <c r="N51" s="33">
        <f t="shared" si="8"/>
        <v>173.99549999999999</v>
      </c>
      <c r="O51" s="29">
        <f t="shared" si="9"/>
        <v>1</v>
      </c>
      <c r="P51" s="31">
        <f t="shared" ca="1" si="10"/>
        <v>0</v>
      </c>
      <c r="Q51" s="32">
        <f t="shared" si="11"/>
        <v>174.0129</v>
      </c>
      <c r="R51" s="29"/>
      <c r="S51" s="28">
        <v>174</v>
      </c>
      <c r="T51" s="28"/>
      <c r="U51" s="28"/>
      <c r="V51" s="28"/>
      <c r="W51" s="28"/>
    </row>
    <row r="52" spans="1:23" s="26" customFormat="1">
      <c r="A52" s="28">
        <v>45</v>
      </c>
      <c r="B52" s="1">
        <v>44</v>
      </c>
      <c r="C52" s="1" t="s">
        <v>266</v>
      </c>
      <c r="D52" s="28" t="s">
        <v>19</v>
      </c>
      <c r="E52" s="29"/>
      <c r="F52" s="28"/>
      <c r="G52" s="28"/>
      <c r="H52" s="28"/>
      <c r="I52" s="28">
        <v>163</v>
      </c>
      <c r="J52" s="28"/>
      <c r="K52" s="31">
        <f t="shared" si="7"/>
        <v>163</v>
      </c>
      <c r="L52" s="31" t="s">
        <v>1020</v>
      </c>
      <c r="M52" s="31"/>
      <c r="N52" s="33">
        <f t="shared" si="8"/>
        <v>162.99539999999999</v>
      </c>
      <c r="O52" s="31">
        <f t="shared" si="9"/>
        <v>1</v>
      </c>
      <c r="P52" s="31">
        <f t="shared" ca="1" si="10"/>
        <v>0</v>
      </c>
      <c r="Q52" s="32">
        <f t="shared" si="11"/>
        <v>162.99703</v>
      </c>
      <c r="R52" s="29"/>
      <c r="S52" s="28"/>
      <c r="T52" s="28">
        <v>163</v>
      </c>
      <c r="U52" s="28"/>
      <c r="V52" s="28"/>
      <c r="W52" s="28"/>
    </row>
    <row r="53" spans="1:23" s="26" customFormat="1">
      <c r="A53" s="28">
        <v>46</v>
      </c>
      <c r="B53" s="1">
        <v>45</v>
      </c>
      <c r="C53" s="1" t="s">
        <v>678</v>
      </c>
      <c r="D53" s="28" t="s">
        <v>195</v>
      </c>
      <c r="E53" s="29"/>
      <c r="F53" s="28">
        <v>160</v>
      </c>
      <c r="G53" s="28"/>
      <c r="H53" s="28"/>
      <c r="I53" s="28"/>
      <c r="J53" s="28"/>
      <c r="K53" s="31">
        <f t="shared" si="7"/>
        <v>160</v>
      </c>
      <c r="L53" s="29" t="s">
        <v>1020</v>
      </c>
      <c r="M53" s="29"/>
      <c r="N53" s="33">
        <f t="shared" si="8"/>
        <v>159.99529999999999</v>
      </c>
      <c r="O53" s="29">
        <f t="shared" si="9"/>
        <v>1</v>
      </c>
      <c r="P53" s="31">
        <f t="shared" ca="1" si="10"/>
        <v>0</v>
      </c>
      <c r="Q53" s="32">
        <f t="shared" si="11"/>
        <v>160.01129999999998</v>
      </c>
      <c r="R53" s="29"/>
      <c r="S53" s="28">
        <v>160</v>
      </c>
      <c r="T53" s="28"/>
      <c r="U53" s="28"/>
      <c r="V53" s="28"/>
      <c r="W53" s="28"/>
    </row>
    <row r="54" spans="1:23" s="26" customFormat="1">
      <c r="A54" s="28">
        <v>47</v>
      </c>
      <c r="B54" s="1">
        <v>46</v>
      </c>
      <c r="C54" s="1" t="s">
        <v>285</v>
      </c>
      <c r="D54" s="28" t="s">
        <v>56</v>
      </c>
      <c r="E54" s="29"/>
      <c r="F54" s="28"/>
      <c r="G54" s="28"/>
      <c r="H54" s="28"/>
      <c r="I54" s="28">
        <v>157</v>
      </c>
      <c r="J54" s="28"/>
      <c r="K54" s="31">
        <f t="shared" si="7"/>
        <v>157</v>
      </c>
      <c r="L54" s="31" t="s">
        <v>1020</v>
      </c>
      <c r="M54" s="31"/>
      <c r="N54" s="33">
        <f t="shared" si="8"/>
        <v>156.99520000000001</v>
      </c>
      <c r="O54" s="31">
        <f t="shared" si="9"/>
        <v>1</v>
      </c>
      <c r="P54" s="31">
        <f t="shared" ca="1" si="10"/>
        <v>0</v>
      </c>
      <c r="Q54" s="32">
        <f t="shared" si="11"/>
        <v>156.99677</v>
      </c>
      <c r="R54" s="29"/>
      <c r="S54" s="28"/>
      <c r="T54" s="28">
        <v>157</v>
      </c>
      <c r="U54" s="28"/>
      <c r="V54" s="28"/>
      <c r="W54" s="28"/>
    </row>
    <row r="55" spans="1:23" s="26" customFormat="1">
      <c r="A55" s="28">
        <v>48</v>
      </c>
      <c r="B55" s="1">
        <v>47</v>
      </c>
      <c r="C55" s="1" t="s">
        <v>679</v>
      </c>
      <c r="D55" s="28" t="s">
        <v>77</v>
      </c>
      <c r="E55" s="29">
        <v>153</v>
      </c>
      <c r="F55" s="28"/>
      <c r="G55" s="28"/>
      <c r="H55" s="28"/>
      <c r="I55" s="28"/>
      <c r="J55" s="28"/>
      <c r="K55" s="31">
        <f t="shared" si="7"/>
        <v>153</v>
      </c>
      <c r="L55" s="29" t="s">
        <v>1020</v>
      </c>
      <c r="M55" s="29"/>
      <c r="N55" s="33">
        <f t="shared" si="8"/>
        <v>152.99510000000001</v>
      </c>
      <c r="O55" s="29">
        <f t="shared" si="9"/>
        <v>1</v>
      </c>
      <c r="P55" s="31">
        <f t="shared" ca="1" si="10"/>
        <v>0</v>
      </c>
      <c r="Q55" s="32">
        <f t="shared" si="11"/>
        <v>153.1481</v>
      </c>
      <c r="R55" s="29">
        <v>153</v>
      </c>
      <c r="S55" s="28"/>
      <c r="T55" s="28"/>
      <c r="U55" s="28"/>
      <c r="V55" s="28"/>
      <c r="W55" s="28"/>
    </row>
    <row r="56" spans="1:23" s="26" customFormat="1">
      <c r="A56" s="28">
        <v>49</v>
      </c>
      <c r="B56" s="1">
        <v>48</v>
      </c>
      <c r="C56" s="1" t="s">
        <v>295</v>
      </c>
      <c r="D56" s="28" t="s">
        <v>64</v>
      </c>
      <c r="E56" s="29"/>
      <c r="F56" s="28"/>
      <c r="G56" s="28"/>
      <c r="H56" s="28"/>
      <c r="I56" s="28">
        <v>152</v>
      </c>
      <c r="J56" s="28"/>
      <c r="K56" s="31">
        <f t="shared" si="7"/>
        <v>152</v>
      </c>
      <c r="L56" s="31" t="s">
        <v>1020</v>
      </c>
      <c r="M56" s="31"/>
      <c r="N56" s="33">
        <f t="shared" si="8"/>
        <v>151.995</v>
      </c>
      <c r="O56" s="31">
        <f t="shared" si="9"/>
        <v>1</v>
      </c>
      <c r="P56" s="31">
        <f t="shared" ca="1" si="10"/>
        <v>0</v>
      </c>
      <c r="Q56" s="32">
        <f t="shared" si="11"/>
        <v>151.99652</v>
      </c>
      <c r="R56" s="29"/>
      <c r="S56" s="28"/>
      <c r="T56" s="28">
        <v>152</v>
      </c>
      <c r="U56" s="28"/>
      <c r="V56" s="28"/>
      <c r="W56" s="28"/>
    </row>
    <row r="57" spans="1:23" s="26" customFormat="1">
      <c r="A57" s="28">
        <v>50</v>
      </c>
      <c r="B57" s="1">
        <v>49</v>
      </c>
      <c r="C57" s="1" t="s">
        <v>680</v>
      </c>
      <c r="D57" s="28" t="s">
        <v>64</v>
      </c>
      <c r="E57" s="29"/>
      <c r="F57" s="28"/>
      <c r="G57" s="28"/>
      <c r="H57" s="28">
        <v>133</v>
      </c>
      <c r="I57" s="28"/>
      <c r="J57" s="28"/>
      <c r="K57" s="31">
        <f t="shared" si="7"/>
        <v>133</v>
      </c>
      <c r="L57" s="31" t="s">
        <v>1020</v>
      </c>
      <c r="M57" s="31"/>
      <c r="N57" s="33">
        <f t="shared" si="8"/>
        <v>132.9949</v>
      </c>
      <c r="O57" s="31">
        <f t="shared" si="9"/>
        <v>1</v>
      </c>
      <c r="P57" s="31" t="str">
        <f t="shared" ca="1" si="10"/>
        <v>Y</v>
      </c>
      <c r="Q57" s="32">
        <f t="shared" si="11"/>
        <v>132.99623</v>
      </c>
      <c r="R57" s="29"/>
      <c r="S57" s="28"/>
      <c r="T57" s="28">
        <v>133</v>
      </c>
      <c r="U57" s="28"/>
      <c r="V57" s="28"/>
      <c r="W57" s="28"/>
    </row>
    <row r="58" spans="1:23" s="26" customFormat="1">
      <c r="A58" s="28">
        <v>51</v>
      </c>
      <c r="B58" s="1">
        <v>50</v>
      </c>
      <c r="C58" s="1" t="s">
        <v>681</v>
      </c>
      <c r="D58" s="28" t="s">
        <v>37</v>
      </c>
      <c r="E58" s="29">
        <v>132</v>
      </c>
      <c r="F58" s="28"/>
      <c r="G58" s="28"/>
      <c r="H58" s="28"/>
      <c r="I58" s="28"/>
      <c r="J58" s="28"/>
      <c r="K58" s="31">
        <f t="shared" si="7"/>
        <v>132</v>
      </c>
      <c r="L58" s="29" t="s">
        <v>1020</v>
      </c>
      <c r="M58" s="29"/>
      <c r="N58" s="33">
        <f t="shared" si="8"/>
        <v>131.9948</v>
      </c>
      <c r="O58" s="29">
        <f t="shared" si="9"/>
        <v>1</v>
      </c>
      <c r="P58" s="31">
        <f t="shared" ca="1" si="10"/>
        <v>0</v>
      </c>
      <c r="Q58" s="32">
        <f t="shared" si="11"/>
        <v>132.1268</v>
      </c>
      <c r="R58" s="29">
        <v>132</v>
      </c>
      <c r="S58" s="28"/>
      <c r="T58" s="28"/>
      <c r="U58" s="28"/>
      <c r="V58" s="28"/>
      <c r="W58" s="28"/>
    </row>
    <row r="59" spans="1:23" s="26" customFormat="1">
      <c r="A59" s="28">
        <v>52</v>
      </c>
      <c r="B59" s="1">
        <v>51</v>
      </c>
      <c r="C59" s="1" t="s">
        <v>682</v>
      </c>
      <c r="D59" s="28" t="s">
        <v>56</v>
      </c>
      <c r="E59" s="29">
        <v>112</v>
      </c>
      <c r="F59" s="28"/>
      <c r="G59" s="28"/>
      <c r="H59" s="28"/>
      <c r="I59" s="28"/>
      <c r="J59" s="28"/>
      <c r="K59" s="31">
        <f t="shared" si="7"/>
        <v>112</v>
      </c>
      <c r="L59" s="29" t="s">
        <v>1020</v>
      </c>
      <c r="M59" s="29"/>
      <c r="N59" s="33">
        <f t="shared" si="8"/>
        <v>111.99469999999999</v>
      </c>
      <c r="O59" s="29">
        <f t="shared" si="9"/>
        <v>1</v>
      </c>
      <c r="P59" s="31">
        <f t="shared" ca="1" si="10"/>
        <v>0</v>
      </c>
      <c r="Q59" s="32">
        <f t="shared" si="11"/>
        <v>112.10669999999999</v>
      </c>
      <c r="R59" s="29">
        <v>112</v>
      </c>
      <c r="S59" s="28"/>
      <c r="T59" s="28"/>
      <c r="U59" s="28"/>
      <c r="V59" s="28"/>
      <c r="W59" s="28"/>
    </row>
    <row r="60" spans="1:23" s="26" customFormat="1">
      <c r="A60" s="28">
        <v>53</v>
      </c>
      <c r="B60" s="1">
        <v>52</v>
      </c>
      <c r="C60" s="1" t="s">
        <v>683</v>
      </c>
      <c r="D60" s="28" t="s">
        <v>64</v>
      </c>
      <c r="E60" s="29"/>
      <c r="F60" s="28"/>
      <c r="G60" s="28"/>
      <c r="H60" s="28">
        <v>85</v>
      </c>
      <c r="I60" s="28"/>
      <c r="J60" s="28"/>
      <c r="K60" s="31">
        <f t="shared" si="7"/>
        <v>85</v>
      </c>
      <c r="L60" s="31" t="s">
        <v>1020</v>
      </c>
      <c r="M60" s="31"/>
      <c r="N60" s="33">
        <f t="shared" si="8"/>
        <v>84.994600000000005</v>
      </c>
      <c r="O60" s="31">
        <f t="shared" si="9"/>
        <v>1</v>
      </c>
      <c r="P60" s="31" t="str">
        <f t="shared" ca="1" si="10"/>
        <v>Y</v>
      </c>
      <c r="Q60" s="32">
        <f t="shared" si="11"/>
        <v>84.995450000000005</v>
      </c>
      <c r="R60" s="29"/>
      <c r="S60" s="28"/>
      <c r="T60" s="28">
        <v>85</v>
      </c>
      <c r="U60" s="28"/>
      <c r="V60" s="28"/>
      <c r="W60" s="28"/>
    </row>
    <row r="61" spans="1:23" s="26" customFormat="1">
      <c r="A61" s="28">
        <v>54</v>
      </c>
      <c r="B61" s="1">
        <v>53</v>
      </c>
      <c r="C61" s="1" t="s">
        <v>684</v>
      </c>
      <c r="D61" s="28" t="s">
        <v>67</v>
      </c>
      <c r="E61" s="29">
        <v>68</v>
      </c>
      <c r="F61" s="28"/>
      <c r="G61" s="28"/>
      <c r="H61" s="28"/>
      <c r="I61" s="28"/>
      <c r="J61" s="28"/>
      <c r="K61" s="31">
        <f t="shared" si="7"/>
        <v>68</v>
      </c>
      <c r="L61" s="29" t="s">
        <v>1020</v>
      </c>
      <c r="M61" s="29"/>
      <c r="N61" s="33">
        <f t="shared" si="8"/>
        <v>67.994500000000002</v>
      </c>
      <c r="O61" s="29">
        <f t="shared" si="9"/>
        <v>1</v>
      </c>
      <c r="P61" s="31">
        <f t="shared" ca="1" si="10"/>
        <v>0</v>
      </c>
      <c r="Q61" s="32">
        <f t="shared" si="11"/>
        <v>68.0625</v>
      </c>
      <c r="R61" s="29">
        <v>68</v>
      </c>
      <c r="S61" s="28"/>
      <c r="T61" s="28"/>
      <c r="U61" s="28"/>
      <c r="V61" s="28"/>
      <c r="W61" s="28"/>
    </row>
    <row r="62" spans="1:23" s="26" customFormat="1">
      <c r="A62" s="28">
        <v>55</v>
      </c>
      <c r="B62" s="1">
        <v>54</v>
      </c>
      <c r="C62" s="1" t="s">
        <v>685</v>
      </c>
      <c r="D62" s="28" t="s">
        <v>56</v>
      </c>
      <c r="E62" s="29"/>
      <c r="F62" s="28"/>
      <c r="G62" s="28"/>
      <c r="H62" s="28">
        <v>68</v>
      </c>
      <c r="I62" s="28"/>
      <c r="J62" s="28"/>
      <c r="K62" s="31">
        <f t="shared" si="7"/>
        <v>68</v>
      </c>
      <c r="L62" s="31" t="s">
        <v>1020</v>
      </c>
      <c r="M62" s="31"/>
      <c r="N62" s="33">
        <f t="shared" si="8"/>
        <v>67.994399999999999</v>
      </c>
      <c r="O62" s="31">
        <f t="shared" si="9"/>
        <v>1</v>
      </c>
      <c r="P62" s="31" t="str">
        <f t="shared" ca="1" si="10"/>
        <v>Y</v>
      </c>
      <c r="Q62" s="32">
        <f t="shared" si="11"/>
        <v>67.995080000000002</v>
      </c>
      <c r="R62" s="29"/>
      <c r="S62" s="28"/>
      <c r="T62" s="28">
        <v>68</v>
      </c>
      <c r="U62" s="28"/>
      <c r="V62" s="28"/>
      <c r="W62" s="28"/>
    </row>
    <row r="63" spans="1:23" s="26" customFormat="1">
      <c r="A63" s="28">
        <v>56</v>
      </c>
      <c r="B63" s="1">
        <v>55</v>
      </c>
      <c r="C63" s="1" t="s">
        <v>686</v>
      </c>
      <c r="D63" s="28" t="s">
        <v>87</v>
      </c>
      <c r="E63" s="29"/>
      <c r="F63" s="28"/>
      <c r="G63" s="28"/>
      <c r="H63" s="28">
        <v>62</v>
      </c>
      <c r="I63" s="28"/>
      <c r="J63" s="28"/>
      <c r="K63" s="31">
        <f t="shared" si="7"/>
        <v>62</v>
      </c>
      <c r="L63" s="31" t="s">
        <v>1020</v>
      </c>
      <c r="M63" s="31"/>
      <c r="N63" s="33">
        <f t="shared" si="8"/>
        <v>61.994300000000003</v>
      </c>
      <c r="O63" s="31">
        <f t="shared" si="9"/>
        <v>1</v>
      </c>
      <c r="P63" s="31" t="str">
        <f t="shared" ca="1" si="10"/>
        <v>Y</v>
      </c>
      <c r="Q63" s="32">
        <f t="shared" si="11"/>
        <v>61.99492</v>
      </c>
      <c r="R63" s="29"/>
      <c r="S63" s="28"/>
      <c r="T63" s="28">
        <v>62</v>
      </c>
      <c r="U63" s="28"/>
      <c r="V63" s="28"/>
      <c r="W63" s="28"/>
    </row>
    <row r="64" spans="1:23" s="26" customFormat="1">
      <c r="A64" s="28">
        <v>57</v>
      </c>
      <c r="B64" s="1">
        <v>56</v>
      </c>
      <c r="C64" s="1" t="s">
        <v>687</v>
      </c>
      <c r="D64" s="28" t="s">
        <v>56</v>
      </c>
      <c r="E64" s="29">
        <v>59</v>
      </c>
      <c r="F64" s="28"/>
      <c r="G64" s="28"/>
      <c r="H64" s="28"/>
      <c r="I64" s="28"/>
      <c r="J64" s="28"/>
      <c r="K64" s="31">
        <f t="shared" si="7"/>
        <v>59</v>
      </c>
      <c r="L64" s="29" t="s">
        <v>1020</v>
      </c>
      <c r="M64" s="29"/>
      <c r="N64" s="33">
        <f t="shared" si="8"/>
        <v>58.994199999999999</v>
      </c>
      <c r="O64" s="29">
        <f t="shared" si="9"/>
        <v>1</v>
      </c>
      <c r="P64" s="31">
        <f t="shared" ca="1" si="10"/>
        <v>0</v>
      </c>
      <c r="Q64" s="32">
        <f t="shared" si="11"/>
        <v>59.053199999999997</v>
      </c>
      <c r="R64" s="29">
        <v>59</v>
      </c>
      <c r="S64" s="28"/>
      <c r="T64" s="28"/>
      <c r="U64" s="28"/>
      <c r="V64" s="28"/>
      <c r="W64" s="28"/>
    </row>
    <row r="65" spans="1:27" ht="5.0999999999999996" customHeight="1">
      <c r="A65" s="29"/>
      <c r="B65" s="29"/>
      <c r="D65" s="39"/>
      <c r="E65" s="29"/>
      <c r="F65" s="28"/>
      <c r="G65" s="28"/>
      <c r="H65" s="28"/>
      <c r="I65" s="28"/>
      <c r="J65" s="28"/>
      <c r="K65" s="31"/>
      <c r="L65" s="29"/>
      <c r="M65" s="29"/>
      <c r="N65" s="33"/>
      <c r="O65" s="29"/>
      <c r="P65" s="29"/>
      <c r="Q65" s="32"/>
      <c r="R65" s="39"/>
      <c r="S65" s="39"/>
      <c r="T65" s="39"/>
      <c r="U65" s="39"/>
      <c r="V65" s="39"/>
      <c r="W65" s="39"/>
      <c r="Z65" s="26"/>
      <c r="AA65" s="26"/>
    </row>
    <row r="66" spans="1:27">
      <c r="A66" s="29"/>
      <c r="B66" s="29"/>
      <c r="D66" s="29"/>
      <c r="E66" s="29"/>
      <c r="F66" s="28"/>
      <c r="G66" s="28"/>
      <c r="H66" s="28"/>
      <c r="I66" s="28"/>
      <c r="J66" s="28"/>
      <c r="K66" s="31"/>
      <c r="L66" s="29"/>
      <c r="M66" s="29"/>
      <c r="N66" s="33"/>
      <c r="O66" s="29"/>
      <c r="P66" s="29"/>
      <c r="Q66" s="32"/>
      <c r="R66" s="39"/>
      <c r="S66" s="39"/>
      <c r="T66" s="39"/>
      <c r="U66" s="39"/>
      <c r="V66" s="39"/>
      <c r="W66" s="39"/>
      <c r="Z66" s="26"/>
      <c r="AA66" s="26"/>
    </row>
    <row r="67" spans="1:27">
      <c r="C67" s="26" t="s">
        <v>132</v>
      </c>
      <c r="D67" s="29"/>
      <c r="E67" s="29"/>
      <c r="F67" s="29"/>
      <c r="G67" s="29"/>
      <c r="H67" s="29"/>
      <c r="I67" s="29"/>
      <c r="J67" s="29"/>
      <c r="K67" s="31"/>
      <c r="L67" s="29"/>
      <c r="M67" s="29"/>
      <c r="N67" s="33"/>
      <c r="O67" s="29"/>
      <c r="P67" s="29"/>
      <c r="Q67" s="32"/>
      <c r="R67" s="29"/>
      <c r="S67" s="39"/>
      <c r="T67" s="39"/>
      <c r="U67" s="39"/>
      <c r="V67" s="39"/>
      <c r="W67" s="39"/>
      <c r="Z67" s="26"/>
      <c r="AA67" s="26"/>
    </row>
    <row r="68" spans="1:27">
      <c r="A68" s="1">
        <v>1</v>
      </c>
      <c r="B68" s="1">
        <v>1</v>
      </c>
      <c r="C68" s="1" t="s">
        <v>133</v>
      </c>
      <c r="D68" s="28" t="s">
        <v>77</v>
      </c>
      <c r="E68" s="29">
        <v>195</v>
      </c>
      <c r="F68" s="29"/>
      <c r="G68" s="29">
        <v>194</v>
      </c>
      <c r="H68" s="29">
        <v>187</v>
      </c>
      <c r="I68" s="29">
        <v>195</v>
      </c>
      <c r="J68" s="29"/>
      <c r="K68" s="31">
        <f t="shared" ref="K68:K106" si="12">IFERROR(LARGE(E68:J68,1),0)+IF($D$5&gt;=2,IFERROR(LARGE(E68:J68,2),0),0)+IF($D$5&gt;=3,IFERROR(LARGE(E68:J68,3),0),0)+IF($D$5&gt;=4,IFERROR(LARGE(E68:J68,4),0),0)+IF($D$5&gt;=5,IFERROR(LARGE(E68:J68,5),0),0)+IF($D$5&gt;=6,IFERROR(LARGE(E68:J68,6),0),0)</f>
        <v>771</v>
      </c>
      <c r="L68" s="29" t="s">
        <v>1020</v>
      </c>
      <c r="M68" s="29" t="s">
        <v>112</v>
      </c>
      <c r="N68" s="33">
        <f t="shared" ref="N68:N106" si="13">K68-(ROW(K68)-ROW(K$6))/10000</f>
        <v>770.99379999999996</v>
      </c>
      <c r="O68" s="29">
        <f t="shared" ref="O68:O106" si="14">COUNT(E68:J68)</f>
        <v>4</v>
      </c>
      <c r="P68" s="31">
        <f t="shared" ref="P68:P106" ca="1" si="15">IF(AND(O68=1,OFFSET(D68,0,P$3)&gt;0),"Y",0)</f>
        <v>0</v>
      </c>
      <c r="Q68" s="32">
        <f t="shared" ref="Q68:Q106" si="16">N68+R68/1000+S68/10000+T68/100000+U68/1000000+V68/10000000+W68/100000000</f>
        <v>771.1909627</v>
      </c>
      <c r="R68" s="29">
        <v>195</v>
      </c>
      <c r="S68" s="29"/>
      <c r="T68" s="29">
        <v>195</v>
      </c>
      <c r="U68" s="29">
        <v>194</v>
      </c>
      <c r="V68" s="29">
        <v>187</v>
      </c>
      <c r="W68" s="29"/>
      <c r="Z68" s="26"/>
      <c r="AA68" s="26"/>
    </row>
    <row r="69" spans="1:27">
      <c r="A69" s="1">
        <v>2</v>
      </c>
      <c r="B69" s="1">
        <v>2</v>
      </c>
      <c r="C69" s="1" t="s">
        <v>174</v>
      </c>
      <c r="D69" s="28" t="s">
        <v>37</v>
      </c>
      <c r="E69" s="29">
        <v>176</v>
      </c>
      <c r="F69" s="29"/>
      <c r="G69" s="29">
        <v>183</v>
      </c>
      <c r="H69" s="29">
        <v>181</v>
      </c>
      <c r="I69" s="29">
        <v>185</v>
      </c>
      <c r="J69" s="29"/>
      <c r="K69" s="31">
        <f t="shared" si="12"/>
        <v>725</v>
      </c>
      <c r="L69" s="29" t="s">
        <v>1020</v>
      </c>
      <c r="M69" s="29" t="s">
        <v>134</v>
      </c>
      <c r="N69" s="33">
        <f t="shared" si="13"/>
        <v>724.99369999999999</v>
      </c>
      <c r="O69" s="29">
        <f t="shared" si="14"/>
        <v>4</v>
      </c>
      <c r="P69" s="31">
        <f t="shared" ca="1" si="15"/>
        <v>0</v>
      </c>
      <c r="Q69" s="32">
        <f t="shared" si="16"/>
        <v>725.17175110000005</v>
      </c>
      <c r="R69" s="29">
        <v>176</v>
      </c>
      <c r="S69" s="29"/>
      <c r="T69" s="29">
        <v>185</v>
      </c>
      <c r="U69" s="29">
        <v>183</v>
      </c>
      <c r="V69" s="29">
        <v>181</v>
      </c>
      <c r="W69" s="29"/>
      <c r="Z69" s="26"/>
      <c r="AA69" s="26"/>
    </row>
    <row r="70" spans="1:27">
      <c r="A70" s="1">
        <v>3</v>
      </c>
      <c r="B70" s="1">
        <v>3</v>
      </c>
      <c r="C70" s="1" t="s">
        <v>253</v>
      </c>
      <c r="D70" s="28" t="s">
        <v>49</v>
      </c>
      <c r="E70" s="29">
        <v>174</v>
      </c>
      <c r="F70" s="29">
        <v>169</v>
      </c>
      <c r="G70" s="29">
        <v>178</v>
      </c>
      <c r="H70" s="29">
        <v>162</v>
      </c>
      <c r="I70" s="29">
        <v>167</v>
      </c>
      <c r="J70" s="29"/>
      <c r="K70" s="31">
        <f t="shared" si="12"/>
        <v>688</v>
      </c>
      <c r="L70" s="29" t="s">
        <v>1020</v>
      </c>
      <c r="M70" s="29" t="s">
        <v>688</v>
      </c>
      <c r="N70" s="33">
        <f t="shared" si="13"/>
        <v>687.99360000000001</v>
      </c>
      <c r="O70" s="29">
        <f t="shared" si="14"/>
        <v>5</v>
      </c>
      <c r="P70" s="31">
        <f t="shared" ca="1" si="15"/>
        <v>0</v>
      </c>
      <c r="Q70" s="32">
        <f t="shared" si="16"/>
        <v>688.18646320000005</v>
      </c>
      <c r="R70" s="29">
        <v>174</v>
      </c>
      <c r="S70" s="29">
        <v>169</v>
      </c>
      <c r="T70" s="29">
        <v>178</v>
      </c>
      <c r="U70" s="29">
        <v>167</v>
      </c>
      <c r="V70" s="29">
        <v>162</v>
      </c>
      <c r="W70" s="29"/>
      <c r="Z70" s="26"/>
      <c r="AA70" s="26"/>
    </row>
    <row r="71" spans="1:27">
      <c r="A71" s="1">
        <v>4</v>
      </c>
      <c r="B71" s="1">
        <v>4</v>
      </c>
      <c r="C71" s="1" t="s">
        <v>247</v>
      </c>
      <c r="D71" s="28" t="s">
        <v>37</v>
      </c>
      <c r="E71" s="29">
        <v>168</v>
      </c>
      <c r="F71" s="29">
        <v>172</v>
      </c>
      <c r="G71" s="29">
        <v>170</v>
      </c>
      <c r="H71" s="29">
        <v>160</v>
      </c>
      <c r="I71" s="29">
        <v>169</v>
      </c>
      <c r="J71" s="29"/>
      <c r="K71" s="31">
        <f t="shared" si="12"/>
        <v>679</v>
      </c>
      <c r="L71" s="29" t="s">
        <v>1020</v>
      </c>
      <c r="M71" s="29"/>
      <c r="N71" s="33">
        <f t="shared" si="13"/>
        <v>678.99350000000004</v>
      </c>
      <c r="O71" s="29">
        <f t="shared" si="14"/>
        <v>5</v>
      </c>
      <c r="P71" s="31">
        <f t="shared" ca="1" si="15"/>
        <v>0</v>
      </c>
      <c r="Q71" s="32">
        <f t="shared" si="16"/>
        <v>679.18058500000006</v>
      </c>
      <c r="R71" s="29">
        <v>168</v>
      </c>
      <c r="S71" s="29">
        <v>172</v>
      </c>
      <c r="T71" s="29">
        <v>170</v>
      </c>
      <c r="U71" s="29">
        <v>169</v>
      </c>
      <c r="V71" s="29">
        <v>160</v>
      </c>
      <c r="W71" s="29"/>
      <c r="Z71" s="26"/>
      <c r="AA71" s="26"/>
    </row>
    <row r="72" spans="1:27">
      <c r="A72" s="1">
        <v>5</v>
      </c>
      <c r="B72" s="1">
        <v>5</v>
      </c>
      <c r="C72" s="1" t="s">
        <v>236</v>
      </c>
      <c r="D72" s="28" t="s">
        <v>190</v>
      </c>
      <c r="E72" s="29">
        <v>158</v>
      </c>
      <c r="F72" s="29">
        <v>162</v>
      </c>
      <c r="G72" s="29">
        <v>173</v>
      </c>
      <c r="H72" s="29">
        <v>167</v>
      </c>
      <c r="I72" s="29">
        <v>170</v>
      </c>
      <c r="J72" s="29"/>
      <c r="K72" s="31">
        <f t="shared" si="12"/>
        <v>672</v>
      </c>
      <c r="L72" s="29" t="s">
        <v>1020</v>
      </c>
      <c r="M72" s="29"/>
      <c r="N72" s="33">
        <f t="shared" si="13"/>
        <v>671.99339999999995</v>
      </c>
      <c r="O72" s="29">
        <f t="shared" si="14"/>
        <v>5</v>
      </c>
      <c r="P72" s="31">
        <f t="shared" ca="1" si="15"/>
        <v>0</v>
      </c>
      <c r="Q72" s="32">
        <f t="shared" si="16"/>
        <v>672.16951669999992</v>
      </c>
      <c r="R72" s="29">
        <v>158</v>
      </c>
      <c r="S72" s="29">
        <v>162</v>
      </c>
      <c r="T72" s="29">
        <v>173</v>
      </c>
      <c r="U72" s="29">
        <v>170</v>
      </c>
      <c r="V72" s="29">
        <v>167</v>
      </c>
      <c r="W72" s="29"/>
      <c r="Z72" s="26"/>
      <c r="AA72" s="26"/>
    </row>
    <row r="73" spans="1:27">
      <c r="A73" s="1">
        <v>6</v>
      </c>
      <c r="B73" s="1">
        <v>6</v>
      </c>
      <c r="C73" s="1" t="s">
        <v>689</v>
      </c>
      <c r="D73" s="28" t="s">
        <v>28</v>
      </c>
      <c r="E73" s="29">
        <v>197</v>
      </c>
      <c r="F73" s="29">
        <v>199</v>
      </c>
      <c r="G73" s="29"/>
      <c r="H73" s="29">
        <v>198</v>
      </c>
      <c r="I73" s="29"/>
      <c r="J73" s="29"/>
      <c r="K73" s="31">
        <f t="shared" si="12"/>
        <v>594</v>
      </c>
      <c r="L73" s="29" t="s">
        <v>1020</v>
      </c>
      <c r="M73" s="29"/>
      <c r="N73" s="33">
        <f t="shared" si="13"/>
        <v>593.99329999999998</v>
      </c>
      <c r="O73" s="29">
        <f t="shared" si="14"/>
        <v>3</v>
      </c>
      <c r="P73" s="31">
        <f t="shared" ca="1" si="15"/>
        <v>0</v>
      </c>
      <c r="Q73" s="32">
        <f t="shared" si="16"/>
        <v>594.21217999999999</v>
      </c>
      <c r="R73" s="29">
        <v>197</v>
      </c>
      <c r="S73" s="29">
        <v>199</v>
      </c>
      <c r="T73" s="29">
        <v>198</v>
      </c>
      <c r="U73" s="29"/>
      <c r="V73" s="29"/>
      <c r="W73" s="29"/>
      <c r="Z73" s="26"/>
      <c r="AA73" s="26"/>
    </row>
    <row r="74" spans="1:27">
      <c r="A74" s="1">
        <v>7</v>
      </c>
      <c r="B74" s="1" t="s">
        <v>70</v>
      </c>
      <c r="C74" s="1" t="s">
        <v>690</v>
      </c>
      <c r="D74" s="28" t="s">
        <v>31</v>
      </c>
      <c r="E74" s="29">
        <v>188</v>
      </c>
      <c r="F74" s="29">
        <v>184</v>
      </c>
      <c r="G74" s="29">
        <v>186</v>
      </c>
      <c r="H74" s="29"/>
      <c r="I74" s="29"/>
      <c r="J74" s="29"/>
      <c r="K74" s="31">
        <f t="shared" si="12"/>
        <v>558</v>
      </c>
      <c r="L74" s="29" t="s">
        <v>1021</v>
      </c>
      <c r="M74" s="29"/>
      <c r="N74" s="33">
        <f t="shared" si="13"/>
        <v>557.9932</v>
      </c>
      <c r="O74" s="29">
        <f t="shared" si="14"/>
        <v>3</v>
      </c>
      <c r="P74" s="31">
        <f t="shared" ca="1" si="15"/>
        <v>0</v>
      </c>
      <c r="Q74" s="32">
        <f t="shared" si="16"/>
        <v>558.20146</v>
      </c>
      <c r="R74" s="29">
        <v>188</v>
      </c>
      <c r="S74" s="29">
        <v>184</v>
      </c>
      <c r="T74" s="29">
        <v>186</v>
      </c>
      <c r="U74" s="29"/>
      <c r="V74" s="29"/>
      <c r="W74" s="29"/>
      <c r="Z74" s="26"/>
      <c r="AA74" s="26"/>
    </row>
    <row r="75" spans="1:27">
      <c r="A75" s="1">
        <v>8</v>
      </c>
      <c r="B75" s="1">
        <v>7</v>
      </c>
      <c r="C75" s="1" t="s">
        <v>332</v>
      </c>
      <c r="D75" s="28" t="s">
        <v>84</v>
      </c>
      <c r="E75" s="29">
        <v>125</v>
      </c>
      <c r="F75" s="29">
        <v>128</v>
      </c>
      <c r="G75" s="29">
        <v>149</v>
      </c>
      <c r="H75" s="29">
        <v>125</v>
      </c>
      <c r="I75" s="29">
        <v>139</v>
      </c>
      <c r="J75" s="29"/>
      <c r="K75" s="31">
        <f t="shared" si="12"/>
        <v>541</v>
      </c>
      <c r="L75" s="29" t="s">
        <v>1020</v>
      </c>
      <c r="M75" s="29"/>
      <c r="N75" s="33">
        <f t="shared" si="13"/>
        <v>540.99310000000003</v>
      </c>
      <c r="O75" s="29">
        <f t="shared" si="14"/>
        <v>5</v>
      </c>
      <c r="P75" s="31">
        <f t="shared" ca="1" si="15"/>
        <v>0</v>
      </c>
      <c r="Q75" s="32">
        <f t="shared" si="16"/>
        <v>541.1325415</v>
      </c>
      <c r="R75" s="29">
        <v>125</v>
      </c>
      <c r="S75" s="29">
        <v>128</v>
      </c>
      <c r="T75" s="29">
        <v>149</v>
      </c>
      <c r="U75" s="29">
        <v>139</v>
      </c>
      <c r="V75" s="29">
        <v>125</v>
      </c>
      <c r="W75" s="29"/>
      <c r="Z75" s="26"/>
      <c r="AA75" s="26"/>
    </row>
    <row r="76" spans="1:27">
      <c r="A76" s="1">
        <v>9</v>
      </c>
      <c r="B76" s="1">
        <v>8</v>
      </c>
      <c r="C76" s="1" t="s">
        <v>691</v>
      </c>
      <c r="D76" s="28" t="s">
        <v>56</v>
      </c>
      <c r="E76" s="29">
        <v>170</v>
      </c>
      <c r="F76" s="29">
        <v>176</v>
      </c>
      <c r="G76" s="29"/>
      <c r="H76" s="29">
        <v>161</v>
      </c>
      <c r="I76" s="29"/>
      <c r="J76" s="29"/>
      <c r="K76" s="31">
        <f t="shared" si="12"/>
        <v>507</v>
      </c>
      <c r="L76" s="29" t="s">
        <v>1020</v>
      </c>
      <c r="M76" s="29"/>
      <c r="N76" s="33">
        <f t="shared" si="13"/>
        <v>506.99299999999999</v>
      </c>
      <c r="O76" s="29">
        <f t="shared" si="14"/>
        <v>3</v>
      </c>
      <c r="P76" s="31">
        <f t="shared" ca="1" si="15"/>
        <v>0</v>
      </c>
      <c r="Q76" s="32">
        <f t="shared" si="16"/>
        <v>507.18221000000005</v>
      </c>
      <c r="R76" s="29">
        <v>170</v>
      </c>
      <c r="S76" s="29">
        <v>176</v>
      </c>
      <c r="T76" s="29">
        <v>161</v>
      </c>
      <c r="U76" s="29"/>
      <c r="V76" s="29"/>
      <c r="W76" s="29"/>
      <c r="Z76" s="26"/>
      <c r="AA76" s="26"/>
    </row>
    <row r="77" spans="1:27">
      <c r="A77" s="1">
        <v>10</v>
      </c>
      <c r="B77" s="1">
        <v>9</v>
      </c>
      <c r="C77" s="1" t="s">
        <v>346</v>
      </c>
      <c r="D77" s="28" t="s">
        <v>95</v>
      </c>
      <c r="E77" s="29">
        <v>119</v>
      </c>
      <c r="F77" s="29">
        <v>131</v>
      </c>
      <c r="G77" s="29"/>
      <c r="H77" s="29">
        <v>92</v>
      </c>
      <c r="I77" s="29">
        <v>132</v>
      </c>
      <c r="J77" s="29"/>
      <c r="K77" s="31">
        <f t="shared" si="12"/>
        <v>474</v>
      </c>
      <c r="L77" s="29" t="s">
        <v>1020</v>
      </c>
      <c r="M77" s="29"/>
      <c r="N77" s="33">
        <f t="shared" si="13"/>
        <v>473.99290000000002</v>
      </c>
      <c r="O77" s="29">
        <f t="shared" si="14"/>
        <v>4</v>
      </c>
      <c r="P77" s="31">
        <f t="shared" ca="1" si="15"/>
        <v>0</v>
      </c>
      <c r="Q77" s="32">
        <f t="shared" si="16"/>
        <v>474.12641200000007</v>
      </c>
      <c r="R77" s="29">
        <v>119</v>
      </c>
      <c r="S77" s="29">
        <v>131</v>
      </c>
      <c r="T77" s="29">
        <v>132</v>
      </c>
      <c r="U77" s="29">
        <v>92</v>
      </c>
      <c r="V77" s="29"/>
      <c r="W77" s="29"/>
      <c r="Z77" s="26"/>
      <c r="AA77" s="26"/>
    </row>
    <row r="78" spans="1:27">
      <c r="A78" s="1">
        <v>11</v>
      </c>
      <c r="B78" s="1">
        <v>10</v>
      </c>
      <c r="C78" s="1" t="s">
        <v>286</v>
      </c>
      <c r="D78" s="28" t="s">
        <v>37</v>
      </c>
      <c r="E78" s="29"/>
      <c r="F78" s="29"/>
      <c r="G78" s="29">
        <v>157</v>
      </c>
      <c r="H78" s="29">
        <v>147</v>
      </c>
      <c r="I78" s="29">
        <v>156</v>
      </c>
      <c r="J78" s="29"/>
      <c r="K78" s="31">
        <f t="shared" si="12"/>
        <v>460</v>
      </c>
      <c r="L78" s="31" t="s">
        <v>1020</v>
      </c>
      <c r="M78" s="31"/>
      <c r="N78" s="33">
        <f t="shared" si="13"/>
        <v>459.99279999999999</v>
      </c>
      <c r="O78" s="31">
        <f t="shared" si="14"/>
        <v>3</v>
      </c>
      <c r="P78" s="31">
        <f t="shared" ca="1" si="15"/>
        <v>0</v>
      </c>
      <c r="Q78" s="32">
        <f t="shared" si="16"/>
        <v>459.99454070000002</v>
      </c>
      <c r="R78" s="29"/>
      <c r="S78" s="29"/>
      <c r="T78" s="29">
        <v>157</v>
      </c>
      <c r="U78" s="29">
        <v>156</v>
      </c>
      <c r="V78" s="29">
        <v>147</v>
      </c>
      <c r="W78" s="29"/>
      <c r="Z78" s="26"/>
      <c r="AA78" s="26"/>
    </row>
    <row r="79" spans="1:27">
      <c r="A79" s="1">
        <v>12</v>
      </c>
      <c r="B79" s="1">
        <v>11</v>
      </c>
      <c r="C79" s="1" t="s">
        <v>347</v>
      </c>
      <c r="D79" s="28" t="s">
        <v>41</v>
      </c>
      <c r="E79" s="29">
        <v>127</v>
      </c>
      <c r="F79" s="29"/>
      <c r="G79" s="29">
        <v>143</v>
      </c>
      <c r="H79" s="29">
        <v>50</v>
      </c>
      <c r="I79" s="29">
        <v>131</v>
      </c>
      <c r="J79" s="29"/>
      <c r="K79" s="31">
        <f t="shared" si="12"/>
        <v>451</v>
      </c>
      <c r="L79" s="29" t="s">
        <v>1020</v>
      </c>
      <c r="M79" s="29"/>
      <c r="N79" s="33">
        <f t="shared" si="13"/>
        <v>450.99270000000001</v>
      </c>
      <c r="O79" s="29">
        <f t="shared" si="14"/>
        <v>4</v>
      </c>
      <c r="P79" s="31">
        <f t="shared" ca="1" si="15"/>
        <v>0</v>
      </c>
      <c r="Q79" s="32">
        <f t="shared" si="16"/>
        <v>451.12126600000005</v>
      </c>
      <c r="R79" s="29">
        <v>127</v>
      </c>
      <c r="S79" s="29"/>
      <c r="T79" s="29">
        <v>143</v>
      </c>
      <c r="U79" s="29">
        <v>131</v>
      </c>
      <c r="V79" s="29">
        <v>50</v>
      </c>
      <c r="W79" s="29"/>
      <c r="Z79" s="26"/>
      <c r="AA79" s="26"/>
    </row>
    <row r="80" spans="1:27">
      <c r="A80" s="1">
        <v>13</v>
      </c>
      <c r="B80" s="1">
        <v>12</v>
      </c>
      <c r="C80" s="1" t="s">
        <v>376</v>
      </c>
      <c r="D80" s="28" t="s">
        <v>24</v>
      </c>
      <c r="E80" s="29">
        <v>105</v>
      </c>
      <c r="F80" s="29">
        <v>97</v>
      </c>
      <c r="G80" s="29">
        <v>121</v>
      </c>
      <c r="H80" s="29">
        <v>64</v>
      </c>
      <c r="I80" s="29">
        <v>116</v>
      </c>
      <c r="J80" s="29"/>
      <c r="K80" s="31">
        <f t="shared" si="12"/>
        <v>439</v>
      </c>
      <c r="L80" s="29" t="s">
        <v>1020</v>
      </c>
      <c r="M80" s="29"/>
      <c r="N80" s="33">
        <f t="shared" si="13"/>
        <v>438.99259999999998</v>
      </c>
      <c r="O80" s="29">
        <f t="shared" si="14"/>
        <v>5</v>
      </c>
      <c r="P80" s="31">
        <f t="shared" ca="1" si="15"/>
        <v>0</v>
      </c>
      <c r="Q80" s="32">
        <f t="shared" si="16"/>
        <v>439.10863240000003</v>
      </c>
      <c r="R80" s="29">
        <v>105</v>
      </c>
      <c r="S80" s="29">
        <v>97</v>
      </c>
      <c r="T80" s="29">
        <v>121</v>
      </c>
      <c r="U80" s="29">
        <v>116</v>
      </c>
      <c r="V80" s="29">
        <v>64</v>
      </c>
      <c r="W80" s="29"/>
      <c r="Z80" s="26"/>
      <c r="AA80" s="26"/>
    </row>
    <row r="81" spans="1:27">
      <c r="A81" s="1">
        <v>14</v>
      </c>
      <c r="B81" s="1">
        <v>13</v>
      </c>
      <c r="C81" s="1" t="s">
        <v>692</v>
      </c>
      <c r="D81" s="28" t="s">
        <v>190</v>
      </c>
      <c r="E81" s="29"/>
      <c r="F81" s="29">
        <v>127</v>
      </c>
      <c r="G81" s="29">
        <v>154</v>
      </c>
      <c r="H81" s="29">
        <v>143</v>
      </c>
      <c r="I81" s="29"/>
      <c r="J81" s="29"/>
      <c r="K81" s="31">
        <f t="shared" si="12"/>
        <v>424</v>
      </c>
      <c r="L81" s="29" t="s">
        <v>1020</v>
      </c>
      <c r="M81" s="29"/>
      <c r="N81" s="33">
        <f t="shared" si="13"/>
        <v>423.99250000000001</v>
      </c>
      <c r="O81" s="29">
        <f t="shared" si="14"/>
        <v>3</v>
      </c>
      <c r="P81" s="31">
        <f t="shared" ca="1" si="15"/>
        <v>0</v>
      </c>
      <c r="Q81" s="32">
        <f t="shared" si="16"/>
        <v>424.00688299999996</v>
      </c>
      <c r="R81" s="29"/>
      <c r="S81" s="29">
        <v>127</v>
      </c>
      <c r="T81" s="29">
        <v>154</v>
      </c>
      <c r="U81" s="29">
        <v>143</v>
      </c>
      <c r="V81" s="29"/>
      <c r="W81" s="29"/>
      <c r="Z81" s="26"/>
      <c r="AA81" s="26"/>
    </row>
    <row r="82" spans="1:27">
      <c r="A82" s="1">
        <v>15</v>
      </c>
      <c r="B82" s="1">
        <v>14</v>
      </c>
      <c r="C82" s="1" t="s">
        <v>693</v>
      </c>
      <c r="D82" s="28" t="s">
        <v>67</v>
      </c>
      <c r="E82" s="29">
        <v>81</v>
      </c>
      <c r="F82" s="29">
        <v>100</v>
      </c>
      <c r="G82" s="29">
        <v>128</v>
      </c>
      <c r="H82" s="29">
        <v>110</v>
      </c>
      <c r="I82" s="29"/>
      <c r="J82" s="29"/>
      <c r="K82" s="31">
        <f t="shared" si="12"/>
        <v>419</v>
      </c>
      <c r="L82" s="29" t="s">
        <v>1020</v>
      </c>
      <c r="M82" s="29"/>
      <c r="N82" s="33">
        <f t="shared" si="13"/>
        <v>418.99239999999998</v>
      </c>
      <c r="O82" s="29">
        <f t="shared" si="14"/>
        <v>4</v>
      </c>
      <c r="P82" s="31">
        <f t="shared" ca="1" si="15"/>
        <v>0</v>
      </c>
      <c r="Q82" s="32">
        <f t="shared" si="16"/>
        <v>419.08479</v>
      </c>
      <c r="R82" s="29">
        <v>81</v>
      </c>
      <c r="S82" s="29">
        <v>100</v>
      </c>
      <c r="T82" s="29">
        <v>128</v>
      </c>
      <c r="U82" s="29">
        <v>110</v>
      </c>
      <c r="V82" s="29"/>
      <c r="W82" s="29"/>
      <c r="Z82" s="26"/>
      <c r="AA82" s="26"/>
    </row>
    <row r="83" spans="1:27">
      <c r="A83" s="1">
        <v>16</v>
      </c>
      <c r="B83" s="1">
        <v>15</v>
      </c>
      <c r="C83" s="1" t="s">
        <v>131</v>
      </c>
      <c r="D83" s="28" t="s">
        <v>64</v>
      </c>
      <c r="E83" s="29"/>
      <c r="F83" s="29"/>
      <c r="G83" s="29"/>
      <c r="H83" s="29">
        <v>196</v>
      </c>
      <c r="I83" s="29">
        <v>196</v>
      </c>
      <c r="J83" s="29"/>
      <c r="K83" s="31">
        <f t="shared" si="12"/>
        <v>392</v>
      </c>
      <c r="L83" s="31" t="s">
        <v>1020</v>
      </c>
      <c r="M83" s="31"/>
      <c r="N83" s="33">
        <f t="shared" si="13"/>
        <v>391.9923</v>
      </c>
      <c r="O83" s="31">
        <f t="shared" si="14"/>
        <v>2</v>
      </c>
      <c r="P83" s="31">
        <f t="shared" ca="1" si="15"/>
        <v>0</v>
      </c>
      <c r="Q83" s="32">
        <f t="shared" si="16"/>
        <v>391.99445600000001</v>
      </c>
      <c r="R83" s="29"/>
      <c r="S83" s="29"/>
      <c r="T83" s="29">
        <v>196</v>
      </c>
      <c r="U83" s="29">
        <v>196</v>
      </c>
      <c r="V83" s="29"/>
      <c r="W83" s="29"/>
      <c r="Z83" s="26"/>
      <c r="AA83" s="26"/>
    </row>
    <row r="84" spans="1:27">
      <c r="A84" s="1">
        <v>17</v>
      </c>
      <c r="B84" s="1">
        <v>16</v>
      </c>
      <c r="C84" s="1" t="s">
        <v>694</v>
      </c>
      <c r="D84" s="28" t="s">
        <v>64</v>
      </c>
      <c r="E84" s="29">
        <v>135</v>
      </c>
      <c r="F84" s="29">
        <v>121</v>
      </c>
      <c r="G84" s="29"/>
      <c r="H84" s="29">
        <v>128</v>
      </c>
      <c r="I84" s="29"/>
      <c r="J84" s="29"/>
      <c r="K84" s="31">
        <f t="shared" si="12"/>
        <v>384</v>
      </c>
      <c r="L84" s="29" t="s">
        <v>1020</v>
      </c>
      <c r="M84" s="29"/>
      <c r="N84" s="33">
        <f t="shared" si="13"/>
        <v>383.99220000000003</v>
      </c>
      <c r="O84" s="29">
        <f t="shared" si="14"/>
        <v>3</v>
      </c>
      <c r="P84" s="31">
        <f t="shared" ca="1" si="15"/>
        <v>0</v>
      </c>
      <c r="Q84" s="32">
        <f t="shared" si="16"/>
        <v>384.14058</v>
      </c>
      <c r="R84" s="29">
        <v>135</v>
      </c>
      <c r="S84" s="29">
        <v>121</v>
      </c>
      <c r="T84" s="29">
        <v>128</v>
      </c>
      <c r="U84" s="29"/>
      <c r="V84" s="29"/>
      <c r="W84" s="29"/>
      <c r="Z84" s="26"/>
      <c r="AA84" s="26"/>
    </row>
    <row r="85" spans="1:27">
      <c r="A85" s="1">
        <v>18</v>
      </c>
      <c r="B85" s="1">
        <v>17</v>
      </c>
      <c r="C85" s="1" t="s">
        <v>695</v>
      </c>
      <c r="D85" s="28" t="s">
        <v>84</v>
      </c>
      <c r="E85" s="29">
        <v>186</v>
      </c>
      <c r="F85" s="29">
        <v>187</v>
      </c>
      <c r="G85" s="29"/>
      <c r="H85" s="29"/>
      <c r="I85" s="29"/>
      <c r="J85" s="29"/>
      <c r="K85" s="31">
        <f t="shared" si="12"/>
        <v>373</v>
      </c>
      <c r="L85" s="29" t="s">
        <v>1020</v>
      </c>
      <c r="M85" s="29"/>
      <c r="N85" s="33">
        <f t="shared" si="13"/>
        <v>372.99209999999999</v>
      </c>
      <c r="O85" s="29">
        <f t="shared" si="14"/>
        <v>2</v>
      </c>
      <c r="P85" s="31">
        <f t="shared" ca="1" si="15"/>
        <v>0</v>
      </c>
      <c r="Q85" s="32">
        <f t="shared" si="16"/>
        <v>373.1968</v>
      </c>
      <c r="R85" s="29">
        <v>186</v>
      </c>
      <c r="S85" s="29">
        <v>187</v>
      </c>
      <c r="T85" s="29"/>
      <c r="U85" s="29"/>
      <c r="V85" s="29"/>
      <c r="W85" s="29"/>
      <c r="Z85" s="26"/>
      <c r="AA85" s="26"/>
    </row>
    <row r="86" spans="1:27">
      <c r="A86" s="1">
        <v>19</v>
      </c>
      <c r="B86" s="1">
        <v>18</v>
      </c>
      <c r="C86" s="1" t="s">
        <v>394</v>
      </c>
      <c r="D86" s="28" t="s">
        <v>49</v>
      </c>
      <c r="E86" s="29">
        <v>71</v>
      </c>
      <c r="F86" s="29">
        <v>79</v>
      </c>
      <c r="G86" s="29">
        <v>110</v>
      </c>
      <c r="H86" s="29">
        <v>72</v>
      </c>
      <c r="I86" s="29">
        <v>105</v>
      </c>
      <c r="J86" s="29"/>
      <c r="K86" s="31">
        <f t="shared" si="12"/>
        <v>366</v>
      </c>
      <c r="L86" s="29" t="s">
        <v>1020</v>
      </c>
      <c r="M86" s="29"/>
      <c r="N86" s="33">
        <f t="shared" si="13"/>
        <v>365.99200000000002</v>
      </c>
      <c r="O86" s="29">
        <f t="shared" si="14"/>
        <v>5</v>
      </c>
      <c r="P86" s="31">
        <f t="shared" ca="1" si="15"/>
        <v>0</v>
      </c>
      <c r="Q86" s="32">
        <f t="shared" si="16"/>
        <v>366.07211220000011</v>
      </c>
      <c r="R86" s="29">
        <v>71</v>
      </c>
      <c r="S86" s="29">
        <v>79</v>
      </c>
      <c r="T86" s="29">
        <v>110</v>
      </c>
      <c r="U86" s="29">
        <v>105</v>
      </c>
      <c r="V86" s="29">
        <v>72</v>
      </c>
      <c r="W86" s="29"/>
      <c r="Z86" s="26"/>
      <c r="AA86" s="26"/>
    </row>
    <row r="87" spans="1:27">
      <c r="A87" s="1">
        <v>20</v>
      </c>
      <c r="B87" s="1" t="s">
        <v>70</v>
      </c>
      <c r="C87" s="1" t="s">
        <v>696</v>
      </c>
      <c r="D87" s="28" t="s">
        <v>31</v>
      </c>
      <c r="E87" s="29">
        <v>139</v>
      </c>
      <c r="F87" s="29">
        <v>118</v>
      </c>
      <c r="G87" s="29"/>
      <c r="H87" s="29">
        <v>105</v>
      </c>
      <c r="I87" s="29"/>
      <c r="J87" s="29"/>
      <c r="K87" s="31">
        <f t="shared" si="12"/>
        <v>362</v>
      </c>
      <c r="L87" s="29" t="s">
        <v>1021</v>
      </c>
      <c r="M87" s="29"/>
      <c r="N87" s="33">
        <f t="shared" si="13"/>
        <v>361.99189999999999</v>
      </c>
      <c r="O87" s="29">
        <f t="shared" si="14"/>
        <v>3</v>
      </c>
      <c r="P87" s="31">
        <f t="shared" ca="1" si="15"/>
        <v>0</v>
      </c>
      <c r="Q87" s="32">
        <f t="shared" si="16"/>
        <v>362.14375000000001</v>
      </c>
      <c r="R87" s="29">
        <v>139</v>
      </c>
      <c r="S87" s="29">
        <v>118</v>
      </c>
      <c r="T87" s="29">
        <v>105</v>
      </c>
      <c r="U87" s="29"/>
      <c r="V87" s="29"/>
      <c r="W87" s="29"/>
      <c r="Z87" s="26"/>
      <c r="AA87" s="26"/>
    </row>
    <row r="88" spans="1:27">
      <c r="A88" s="1">
        <v>21</v>
      </c>
      <c r="B88" s="1">
        <v>19</v>
      </c>
      <c r="C88" s="1" t="s">
        <v>697</v>
      </c>
      <c r="D88" s="28" t="s">
        <v>60</v>
      </c>
      <c r="E88" s="29"/>
      <c r="F88" s="29"/>
      <c r="G88" s="29">
        <v>169</v>
      </c>
      <c r="H88" s="29">
        <v>177</v>
      </c>
      <c r="I88" s="29"/>
      <c r="J88" s="29"/>
      <c r="K88" s="31">
        <f t="shared" si="12"/>
        <v>346</v>
      </c>
      <c r="L88" s="31" t="s">
        <v>1020</v>
      </c>
      <c r="M88" s="31"/>
      <c r="N88" s="33">
        <f t="shared" si="13"/>
        <v>345.99180000000001</v>
      </c>
      <c r="O88" s="31">
        <f t="shared" si="14"/>
        <v>2</v>
      </c>
      <c r="P88" s="31">
        <f t="shared" ca="1" si="15"/>
        <v>0</v>
      </c>
      <c r="Q88" s="32">
        <f t="shared" si="16"/>
        <v>345.99373900000006</v>
      </c>
      <c r="R88" s="29"/>
      <c r="S88" s="29"/>
      <c r="T88" s="29">
        <v>177</v>
      </c>
      <c r="U88" s="29">
        <v>169</v>
      </c>
      <c r="V88" s="29"/>
      <c r="W88" s="29"/>
      <c r="Z88" s="26"/>
      <c r="AA88" s="26"/>
    </row>
    <row r="89" spans="1:27">
      <c r="A89" s="1">
        <v>22</v>
      </c>
      <c r="B89" s="1">
        <v>20</v>
      </c>
      <c r="C89" s="1" t="s">
        <v>698</v>
      </c>
      <c r="D89" s="28" t="s">
        <v>67</v>
      </c>
      <c r="E89" s="29">
        <v>146</v>
      </c>
      <c r="F89" s="29"/>
      <c r="G89" s="29">
        <v>152</v>
      </c>
      <c r="H89" s="29"/>
      <c r="I89" s="29"/>
      <c r="J89" s="29"/>
      <c r="K89" s="31">
        <f t="shared" si="12"/>
        <v>298</v>
      </c>
      <c r="L89" s="29" t="s">
        <v>1020</v>
      </c>
      <c r="M89" s="29"/>
      <c r="N89" s="33">
        <f t="shared" si="13"/>
        <v>297.99169999999998</v>
      </c>
      <c r="O89" s="29">
        <f t="shared" si="14"/>
        <v>2</v>
      </c>
      <c r="P89" s="31">
        <f t="shared" ca="1" si="15"/>
        <v>0</v>
      </c>
      <c r="Q89" s="32">
        <f t="shared" si="16"/>
        <v>298.13922000000002</v>
      </c>
      <c r="R89" s="29">
        <v>146</v>
      </c>
      <c r="S89" s="29"/>
      <c r="T89" s="29">
        <v>152</v>
      </c>
      <c r="U89" s="29"/>
      <c r="V89" s="29"/>
      <c r="W89" s="29"/>
      <c r="Z89" s="26"/>
      <c r="AA89" s="26"/>
    </row>
    <row r="90" spans="1:27">
      <c r="A90" s="1">
        <v>23</v>
      </c>
      <c r="B90" s="1">
        <v>21</v>
      </c>
      <c r="C90" s="1" t="s">
        <v>359</v>
      </c>
      <c r="D90" s="28" t="s">
        <v>41</v>
      </c>
      <c r="E90" s="29">
        <v>95</v>
      </c>
      <c r="F90" s="29"/>
      <c r="G90" s="29"/>
      <c r="H90" s="29">
        <v>75</v>
      </c>
      <c r="I90" s="29">
        <v>124</v>
      </c>
      <c r="J90" s="29"/>
      <c r="K90" s="31">
        <f t="shared" si="12"/>
        <v>294</v>
      </c>
      <c r="L90" s="29" t="s">
        <v>1020</v>
      </c>
      <c r="M90" s="29"/>
      <c r="N90" s="33">
        <f t="shared" si="13"/>
        <v>293.99160000000001</v>
      </c>
      <c r="O90" s="29">
        <f t="shared" si="14"/>
        <v>3</v>
      </c>
      <c r="P90" s="31">
        <f t="shared" ca="1" si="15"/>
        <v>0</v>
      </c>
      <c r="Q90" s="32">
        <f t="shared" si="16"/>
        <v>294.08791500000001</v>
      </c>
      <c r="R90" s="29">
        <v>95</v>
      </c>
      <c r="S90" s="29"/>
      <c r="T90" s="29">
        <v>124</v>
      </c>
      <c r="U90" s="29">
        <v>75</v>
      </c>
      <c r="V90" s="29"/>
      <c r="W90" s="29"/>
      <c r="Z90" s="26"/>
      <c r="AA90" s="26"/>
    </row>
    <row r="91" spans="1:27">
      <c r="A91" s="1">
        <v>24</v>
      </c>
      <c r="B91" s="1">
        <v>22</v>
      </c>
      <c r="C91" s="1" t="s">
        <v>397</v>
      </c>
      <c r="D91" s="28" t="s">
        <v>167</v>
      </c>
      <c r="E91" s="29"/>
      <c r="F91" s="29"/>
      <c r="G91" s="29">
        <v>114</v>
      </c>
      <c r="H91" s="29">
        <v>69</v>
      </c>
      <c r="I91" s="29">
        <v>103</v>
      </c>
      <c r="J91" s="29"/>
      <c r="K91" s="31">
        <f t="shared" si="12"/>
        <v>286</v>
      </c>
      <c r="L91" s="31" t="s">
        <v>1020</v>
      </c>
      <c r="M91" s="31"/>
      <c r="N91" s="33">
        <f t="shared" si="13"/>
        <v>285.99149999999997</v>
      </c>
      <c r="O91" s="31">
        <f t="shared" si="14"/>
        <v>3</v>
      </c>
      <c r="P91" s="31">
        <f t="shared" ca="1" si="15"/>
        <v>0</v>
      </c>
      <c r="Q91" s="32">
        <f t="shared" si="16"/>
        <v>285.99274990000004</v>
      </c>
      <c r="R91" s="29"/>
      <c r="S91" s="29"/>
      <c r="T91" s="29">
        <v>114</v>
      </c>
      <c r="U91" s="29">
        <v>103</v>
      </c>
      <c r="V91" s="29">
        <v>69</v>
      </c>
      <c r="W91" s="29"/>
      <c r="Z91" s="26"/>
      <c r="AA91" s="26"/>
    </row>
    <row r="92" spans="1:27">
      <c r="A92" s="1">
        <v>25</v>
      </c>
      <c r="B92" s="1">
        <v>23</v>
      </c>
      <c r="C92" s="1" t="s">
        <v>699</v>
      </c>
      <c r="D92" s="28" t="s">
        <v>67</v>
      </c>
      <c r="E92" s="29"/>
      <c r="F92" s="29">
        <v>73</v>
      </c>
      <c r="G92" s="29">
        <v>94</v>
      </c>
      <c r="H92" s="29">
        <v>52</v>
      </c>
      <c r="I92" s="29"/>
      <c r="J92" s="29"/>
      <c r="K92" s="31">
        <f t="shared" si="12"/>
        <v>219</v>
      </c>
      <c r="L92" s="29" t="s">
        <v>1020</v>
      </c>
      <c r="M92" s="29"/>
      <c r="N92" s="33">
        <f t="shared" si="13"/>
        <v>218.9914</v>
      </c>
      <c r="O92" s="29">
        <f t="shared" si="14"/>
        <v>3</v>
      </c>
      <c r="P92" s="31">
        <f t="shared" ca="1" si="15"/>
        <v>0</v>
      </c>
      <c r="Q92" s="32">
        <f t="shared" si="16"/>
        <v>218.99969200000001</v>
      </c>
      <c r="R92" s="29"/>
      <c r="S92" s="29">
        <v>73</v>
      </c>
      <c r="T92" s="29">
        <v>94</v>
      </c>
      <c r="U92" s="29">
        <v>52</v>
      </c>
      <c r="V92" s="29"/>
      <c r="W92" s="29"/>
      <c r="Z92" s="26"/>
      <c r="AA92" s="26"/>
    </row>
    <row r="93" spans="1:27">
      <c r="A93" s="1">
        <v>26</v>
      </c>
      <c r="B93" s="1">
        <v>24</v>
      </c>
      <c r="C93" s="1" t="s">
        <v>700</v>
      </c>
      <c r="D93" s="28" t="s">
        <v>49</v>
      </c>
      <c r="E93" s="29">
        <v>99</v>
      </c>
      <c r="F93" s="29">
        <v>105</v>
      </c>
      <c r="G93" s="29"/>
      <c r="H93" s="29"/>
      <c r="I93" s="29"/>
      <c r="J93" s="29"/>
      <c r="K93" s="31">
        <f t="shared" si="12"/>
        <v>204</v>
      </c>
      <c r="L93" s="29" t="s">
        <v>1020</v>
      </c>
      <c r="M93" s="29"/>
      <c r="N93" s="33">
        <f t="shared" si="13"/>
        <v>203.9913</v>
      </c>
      <c r="O93" s="29">
        <f t="shared" si="14"/>
        <v>2</v>
      </c>
      <c r="P93" s="31">
        <f t="shared" ca="1" si="15"/>
        <v>0</v>
      </c>
      <c r="Q93" s="32">
        <f t="shared" si="16"/>
        <v>204.10079999999999</v>
      </c>
      <c r="R93" s="29">
        <v>99</v>
      </c>
      <c r="S93" s="29">
        <v>105</v>
      </c>
      <c r="T93" s="29"/>
      <c r="U93" s="29"/>
      <c r="V93" s="29"/>
      <c r="W93" s="29"/>
      <c r="Z93" s="26"/>
      <c r="AA93" s="26"/>
    </row>
    <row r="94" spans="1:27">
      <c r="A94" s="1">
        <v>27</v>
      </c>
      <c r="B94" s="1">
        <v>25</v>
      </c>
      <c r="C94" s="1" t="s">
        <v>701</v>
      </c>
      <c r="D94" s="28" t="s">
        <v>49</v>
      </c>
      <c r="E94" s="29">
        <v>84</v>
      </c>
      <c r="F94" s="29">
        <v>113</v>
      </c>
      <c r="G94" s="29"/>
      <c r="H94" s="29"/>
      <c r="I94" s="29"/>
      <c r="J94" s="29"/>
      <c r="K94" s="31">
        <f t="shared" si="12"/>
        <v>197</v>
      </c>
      <c r="L94" s="29" t="s">
        <v>1020</v>
      </c>
      <c r="M94" s="29"/>
      <c r="N94" s="33">
        <f t="shared" si="13"/>
        <v>196.99119999999999</v>
      </c>
      <c r="O94" s="29">
        <f t="shared" si="14"/>
        <v>2</v>
      </c>
      <c r="P94" s="31">
        <f t="shared" ca="1" si="15"/>
        <v>0</v>
      </c>
      <c r="Q94" s="32">
        <f t="shared" si="16"/>
        <v>197.0865</v>
      </c>
      <c r="R94" s="29">
        <v>84</v>
      </c>
      <c r="S94" s="29">
        <v>113</v>
      </c>
      <c r="T94" s="29"/>
      <c r="U94" s="29"/>
      <c r="V94" s="29"/>
      <c r="W94" s="29"/>
      <c r="Z94" s="26"/>
      <c r="AA94" s="26"/>
    </row>
    <row r="95" spans="1:27">
      <c r="A95" s="1">
        <v>28</v>
      </c>
      <c r="B95" s="1">
        <v>26</v>
      </c>
      <c r="C95" s="1" t="s">
        <v>702</v>
      </c>
      <c r="D95" s="28" t="s">
        <v>95</v>
      </c>
      <c r="E95" s="29"/>
      <c r="F95" s="29"/>
      <c r="G95" s="29">
        <v>197</v>
      </c>
      <c r="H95" s="29"/>
      <c r="I95" s="29"/>
      <c r="J95" s="29"/>
      <c r="K95" s="31">
        <f t="shared" si="12"/>
        <v>197</v>
      </c>
      <c r="L95" s="31" t="s">
        <v>1020</v>
      </c>
      <c r="M95" s="31"/>
      <c r="N95" s="33">
        <f t="shared" si="13"/>
        <v>196.99109999999999</v>
      </c>
      <c r="O95" s="31">
        <f t="shared" si="14"/>
        <v>1</v>
      </c>
      <c r="P95" s="31">
        <f t="shared" ca="1" si="15"/>
        <v>0</v>
      </c>
      <c r="Q95" s="32">
        <f t="shared" si="16"/>
        <v>196.99306999999999</v>
      </c>
      <c r="R95" s="29"/>
      <c r="S95" s="29"/>
      <c r="T95" s="29">
        <v>197</v>
      </c>
      <c r="U95" s="29"/>
      <c r="V95" s="29"/>
      <c r="W95" s="29"/>
      <c r="Z95" s="26"/>
      <c r="AA95" s="26"/>
    </row>
    <row r="96" spans="1:27">
      <c r="A96" s="1">
        <v>29</v>
      </c>
      <c r="B96" s="1">
        <v>27</v>
      </c>
      <c r="C96" s="1" t="s">
        <v>703</v>
      </c>
      <c r="D96" s="28" t="s">
        <v>84</v>
      </c>
      <c r="E96" s="29">
        <v>196</v>
      </c>
      <c r="F96" s="29"/>
      <c r="G96" s="29"/>
      <c r="H96" s="29"/>
      <c r="I96" s="29"/>
      <c r="J96" s="29"/>
      <c r="K96" s="31">
        <f t="shared" si="12"/>
        <v>196</v>
      </c>
      <c r="L96" s="29" t="s">
        <v>1020</v>
      </c>
      <c r="M96" s="29"/>
      <c r="N96" s="33">
        <f t="shared" si="13"/>
        <v>195.99100000000001</v>
      </c>
      <c r="O96" s="29">
        <f t="shared" si="14"/>
        <v>1</v>
      </c>
      <c r="P96" s="31">
        <f t="shared" ca="1" si="15"/>
        <v>0</v>
      </c>
      <c r="Q96" s="32">
        <f t="shared" si="16"/>
        <v>196.18700000000001</v>
      </c>
      <c r="R96" s="29">
        <v>196</v>
      </c>
      <c r="S96" s="29"/>
      <c r="T96" s="29"/>
      <c r="U96" s="29"/>
      <c r="V96" s="29"/>
      <c r="W96" s="29"/>
      <c r="Z96" s="26"/>
      <c r="AA96" s="26"/>
    </row>
    <row r="97" spans="1:27">
      <c r="A97" s="1">
        <v>30</v>
      </c>
      <c r="B97" s="1">
        <v>28</v>
      </c>
      <c r="C97" s="1" t="s">
        <v>704</v>
      </c>
      <c r="D97" s="28" t="s">
        <v>28</v>
      </c>
      <c r="E97" s="29">
        <v>183</v>
      </c>
      <c r="F97" s="29"/>
      <c r="G97" s="29"/>
      <c r="H97" s="29"/>
      <c r="I97" s="29"/>
      <c r="J97" s="29"/>
      <c r="K97" s="31">
        <f t="shared" si="12"/>
        <v>183</v>
      </c>
      <c r="L97" s="29" t="s">
        <v>1020</v>
      </c>
      <c r="M97" s="29"/>
      <c r="N97" s="33">
        <f t="shared" si="13"/>
        <v>182.99090000000001</v>
      </c>
      <c r="O97" s="29">
        <f t="shared" si="14"/>
        <v>1</v>
      </c>
      <c r="P97" s="31">
        <f t="shared" ca="1" si="15"/>
        <v>0</v>
      </c>
      <c r="Q97" s="32">
        <f t="shared" si="16"/>
        <v>183.1739</v>
      </c>
      <c r="R97" s="29">
        <v>183</v>
      </c>
      <c r="S97" s="29"/>
      <c r="T97" s="29"/>
      <c r="U97" s="29"/>
      <c r="V97" s="29"/>
      <c r="W97" s="29"/>
      <c r="Z97" s="26"/>
      <c r="AA97" s="26"/>
    </row>
    <row r="98" spans="1:27">
      <c r="A98" s="1">
        <v>31</v>
      </c>
      <c r="B98" s="1">
        <v>29</v>
      </c>
      <c r="C98" s="1" t="s">
        <v>705</v>
      </c>
      <c r="D98" s="28" t="s">
        <v>64</v>
      </c>
      <c r="E98" s="29"/>
      <c r="F98" s="29"/>
      <c r="G98" s="29"/>
      <c r="H98" s="29">
        <v>173</v>
      </c>
      <c r="I98" s="29"/>
      <c r="J98" s="29"/>
      <c r="K98" s="31">
        <f t="shared" si="12"/>
        <v>173</v>
      </c>
      <c r="L98" s="31" t="s">
        <v>1020</v>
      </c>
      <c r="M98" s="31"/>
      <c r="N98" s="33">
        <f t="shared" si="13"/>
        <v>172.99080000000001</v>
      </c>
      <c r="O98" s="31">
        <f t="shared" si="14"/>
        <v>1</v>
      </c>
      <c r="P98" s="31" t="str">
        <f t="shared" ca="1" si="15"/>
        <v>Y</v>
      </c>
      <c r="Q98" s="32">
        <f t="shared" si="16"/>
        <v>172.99253000000002</v>
      </c>
      <c r="R98" s="29"/>
      <c r="S98" s="29"/>
      <c r="T98" s="29">
        <v>173</v>
      </c>
      <c r="U98" s="29"/>
      <c r="V98" s="29"/>
      <c r="W98" s="29"/>
      <c r="Z98" s="26"/>
      <c r="AA98" s="26"/>
    </row>
    <row r="99" spans="1:27">
      <c r="A99" s="1">
        <v>32</v>
      </c>
      <c r="B99" s="1">
        <v>30</v>
      </c>
      <c r="C99" s="1" t="s">
        <v>706</v>
      </c>
      <c r="D99" s="28" t="s">
        <v>64</v>
      </c>
      <c r="E99" s="29"/>
      <c r="F99" s="29">
        <v>157</v>
      </c>
      <c r="G99" s="29"/>
      <c r="H99" s="29"/>
      <c r="I99" s="29"/>
      <c r="J99" s="29"/>
      <c r="K99" s="31">
        <f t="shared" si="12"/>
        <v>157</v>
      </c>
      <c r="L99" s="29" t="s">
        <v>1020</v>
      </c>
      <c r="M99" s="29"/>
      <c r="N99" s="33">
        <f t="shared" si="13"/>
        <v>156.9907</v>
      </c>
      <c r="O99" s="29">
        <f t="shared" si="14"/>
        <v>1</v>
      </c>
      <c r="P99" s="31">
        <f t="shared" ca="1" si="15"/>
        <v>0</v>
      </c>
      <c r="Q99" s="32">
        <f t="shared" si="16"/>
        <v>157.00640000000001</v>
      </c>
      <c r="R99" s="29"/>
      <c r="S99" s="29">
        <v>157</v>
      </c>
      <c r="T99" s="29"/>
      <c r="U99" s="29"/>
      <c r="V99" s="29"/>
      <c r="W99" s="29"/>
      <c r="Z99" s="26"/>
      <c r="AA99" s="26"/>
    </row>
    <row r="100" spans="1:27">
      <c r="A100" s="1">
        <v>33</v>
      </c>
      <c r="B100" s="1">
        <v>31</v>
      </c>
      <c r="C100" s="1" t="s">
        <v>707</v>
      </c>
      <c r="D100" s="28" t="s">
        <v>64</v>
      </c>
      <c r="E100" s="29"/>
      <c r="F100" s="29"/>
      <c r="G100" s="29"/>
      <c r="H100" s="29">
        <v>153</v>
      </c>
      <c r="I100" s="29"/>
      <c r="J100" s="29"/>
      <c r="K100" s="31">
        <f t="shared" si="12"/>
        <v>153</v>
      </c>
      <c r="L100" s="31" t="s">
        <v>1020</v>
      </c>
      <c r="M100" s="31"/>
      <c r="N100" s="33">
        <f t="shared" si="13"/>
        <v>152.9906</v>
      </c>
      <c r="O100" s="31">
        <f t="shared" si="14"/>
        <v>1</v>
      </c>
      <c r="P100" s="31" t="str">
        <f t="shared" ca="1" si="15"/>
        <v>Y</v>
      </c>
      <c r="Q100" s="32">
        <f t="shared" si="16"/>
        <v>152.99213</v>
      </c>
      <c r="R100" s="29"/>
      <c r="S100" s="29"/>
      <c r="T100" s="29">
        <v>153</v>
      </c>
      <c r="U100" s="29"/>
      <c r="V100" s="29"/>
      <c r="W100" s="29"/>
      <c r="Z100" s="26"/>
      <c r="AA100" s="26"/>
    </row>
    <row r="101" spans="1:27">
      <c r="A101" s="1">
        <v>34</v>
      </c>
      <c r="B101" s="1">
        <v>32</v>
      </c>
      <c r="C101" s="1" t="s">
        <v>708</v>
      </c>
      <c r="D101" s="28" t="s">
        <v>64</v>
      </c>
      <c r="E101" s="29">
        <v>149</v>
      </c>
      <c r="F101" s="29"/>
      <c r="G101" s="29"/>
      <c r="H101" s="29"/>
      <c r="I101" s="29"/>
      <c r="J101" s="29"/>
      <c r="K101" s="31">
        <f t="shared" si="12"/>
        <v>149</v>
      </c>
      <c r="L101" s="29" t="s">
        <v>1020</v>
      </c>
      <c r="M101" s="29"/>
      <c r="N101" s="33">
        <f t="shared" si="13"/>
        <v>148.9905</v>
      </c>
      <c r="O101" s="29">
        <f t="shared" si="14"/>
        <v>1</v>
      </c>
      <c r="P101" s="31">
        <f t="shared" ca="1" si="15"/>
        <v>0</v>
      </c>
      <c r="Q101" s="32">
        <f t="shared" si="16"/>
        <v>149.1395</v>
      </c>
      <c r="R101" s="29">
        <v>149</v>
      </c>
      <c r="S101" s="29"/>
      <c r="T101" s="29"/>
      <c r="U101" s="29"/>
      <c r="V101" s="29"/>
      <c r="W101" s="29"/>
      <c r="Z101" s="26"/>
      <c r="AA101" s="26"/>
    </row>
    <row r="102" spans="1:27">
      <c r="A102" s="1">
        <v>35</v>
      </c>
      <c r="B102" s="1">
        <v>33</v>
      </c>
      <c r="C102" s="1" t="s">
        <v>709</v>
      </c>
      <c r="D102" s="28" t="s">
        <v>167</v>
      </c>
      <c r="E102" s="29"/>
      <c r="F102" s="29">
        <v>139</v>
      </c>
      <c r="G102" s="29"/>
      <c r="H102" s="29"/>
      <c r="I102" s="29"/>
      <c r="J102" s="29"/>
      <c r="K102" s="31">
        <f t="shared" si="12"/>
        <v>139</v>
      </c>
      <c r="L102" s="29" t="s">
        <v>1020</v>
      </c>
      <c r="M102" s="29"/>
      <c r="N102" s="33">
        <f t="shared" si="13"/>
        <v>138.99039999999999</v>
      </c>
      <c r="O102" s="29">
        <f t="shared" si="14"/>
        <v>1</v>
      </c>
      <c r="P102" s="31">
        <f t="shared" ca="1" si="15"/>
        <v>0</v>
      </c>
      <c r="Q102" s="32">
        <f t="shared" si="16"/>
        <v>139.0043</v>
      </c>
      <c r="R102" s="29"/>
      <c r="S102" s="29">
        <v>139</v>
      </c>
      <c r="T102" s="29"/>
      <c r="U102" s="29"/>
      <c r="V102" s="29"/>
      <c r="W102" s="29"/>
      <c r="Z102" s="26"/>
      <c r="AA102" s="26"/>
    </row>
    <row r="103" spans="1:27">
      <c r="A103" s="1">
        <v>36</v>
      </c>
      <c r="B103" s="1">
        <v>34</v>
      </c>
      <c r="C103" s="1" t="s">
        <v>710</v>
      </c>
      <c r="D103" s="28" t="s">
        <v>64</v>
      </c>
      <c r="E103" s="29"/>
      <c r="F103" s="29"/>
      <c r="G103" s="29"/>
      <c r="H103" s="29">
        <v>138</v>
      </c>
      <c r="I103" s="29"/>
      <c r="J103" s="29"/>
      <c r="K103" s="31">
        <f t="shared" si="12"/>
        <v>138</v>
      </c>
      <c r="L103" s="31" t="s">
        <v>1020</v>
      </c>
      <c r="M103" s="31"/>
      <c r="N103" s="33">
        <f t="shared" si="13"/>
        <v>137.99029999999999</v>
      </c>
      <c r="O103" s="31">
        <f t="shared" si="14"/>
        <v>1</v>
      </c>
      <c r="P103" s="31" t="str">
        <f t="shared" ca="1" si="15"/>
        <v>Y</v>
      </c>
      <c r="Q103" s="32">
        <f t="shared" si="16"/>
        <v>137.99168</v>
      </c>
      <c r="R103" s="29"/>
      <c r="S103" s="29"/>
      <c r="T103" s="29">
        <v>138</v>
      </c>
      <c r="U103" s="29"/>
      <c r="V103" s="29"/>
      <c r="W103" s="29"/>
      <c r="Z103" s="26"/>
      <c r="AA103" s="26"/>
    </row>
    <row r="104" spans="1:27">
      <c r="A104" s="1">
        <v>37</v>
      </c>
      <c r="B104" s="1">
        <v>35</v>
      </c>
      <c r="C104" s="1" t="s">
        <v>711</v>
      </c>
      <c r="D104" s="28" t="s">
        <v>67</v>
      </c>
      <c r="E104" s="29">
        <v>47</v>
      </c>
      <c r="F104" s="29">
        <v>69</v>
      </c>
      <c r="G104" s="29"/>
      <c r="H104" s="29"/>
      <c r="I104" s="29"/>
      <c r="J104" s="29"/>
      <c r="K104" s="31">
        <f t="shared" si="12"/>
        <v>116</v>
      </c>
      <c r="L104" s="29" t="s">
        <v>1020</v>
      </c>
      <c r="M104" s="29"/>
      <c r="N104" s="33">
        <f t="shared" si="13"/>
        <v>115.9902</v>
      </c>
      <c r="O104" s="29">
        <f t="shared" si="14"/>
        <v>2</v>
      </c>
      <c r="P104" s="31">
        <f t="shared" ca="1" si="15"/>
        <v>0</v>
      </c>
      <c r="Q104" s="32">
        <f t="shared" si="16"/>
        <v>116.0441</v>
      </c>
      <c r="R104" s="29">
        <v>47</v>
      </c>
      <c r="S104" s="29">
        <v>69</v>
      </c>
      <c r="T104" s="29"/>
      <c r="U104" s="29"/>
      <c r="V104" s="29"/>
      <c r="W104" s="29"/>
      <c r="Z104" s="26"/>
      <c r="AA104" s="26"/>
    </row>
    <row r="105" spans="1:27">
      <c r="A105" s="1">
        <v>38</v>
      </c>
      <c r="B105" s="1">
        <v>36</v>
      </c>
      <c r="C105" s="1" t="s">
        <v>712</v>
      </c>
      <c r="D105" s="28" t="s">
        <v>67</v>
      </c>
      <c r="E105" s="29"/>
      <c r="F105" s="29">
        <v>71</v>
      </c>
      <c r="G105" s="29"/>
      <c r="H105" s="29"/>
      <c r="I105" s="29"/>
      <c r="J105" s="29"/>
      <c r="K105" s="31">
        <f t="shared" si="12"/>
        <v>71</v>
      </c>
      <c r="L105" s="29" t="s">
        <v>1020</v>
      </c>
      <c r="M105" s="29"/>
      <c r="N105" s="33">
        <f t="shared" si="13"/>
        <v>70.990099999999998</v>
      </c>
      <c r="O105" s="29">
        <f t="shared" si="14"/>
        <v>1</v>
      </c>
      <c r="P105" s="31">
        <f t="shared" ca="1" si="15"/>
        <v>0</v>
      </c>
      <c r="Q105" s="32">
        <f t="shared" si="16"/>
        <v>70.997199999999992</v>
      </c>
      <c r="R105" s="29"/>
      <c r="S105" s="29">
        <v>71</v>
      </c>
      <c r="T105" s="29"/>
      <c r="U105" s="29"/>
      <c r="V105" s="29"/>
      <c r="W105" s="29"/>
      <c r="Z105" s="26"/>
      <c r="AA105" s="26"/>
    </row>
    <row r="106" spans="1:27">
      <c r="A106" s="1">
        <v>39</v>
      </c>
      <c r="B106" s="1">
        <v>37</v>
      </c>
      <c r="C106" s="1" t="s">
        <v>713</v>
      </c>
      <c r="D106" s="28" t="s">
        <v>67</v>
      </c>
      <c r="E106" s="29"/>
      <c r="F106" s="29">
        <v>70</v>
      </c>
      <c r="G106" s="29"/>
      <c r="H106" s="29"/>
      <c r="I106" s="29"/>
      <c r="J106" s="29"/>
      <c r="K106" s="31">
        <f t="shared" si="12"/>
        <v>70</v>
      </c>
      <c r="L106" s="29" t="s">
        <v>1020</v>
      </c>
      <c r="M106" s="29"/>
      <c r="N106" s="33">
        <f t="shared" si="13"/>
        <v>69.989999999999995</v>
      </c>
      <c r="O106" s="29">
        <f t="shared" si="14"/>
        <v>1</v>
      </c>
      <c r="P106" s="31">
        <f t="shared" ca="1" si="15"/>
        <v>0</v>
      </c>
      <c r="Q106" s="32">
        <f t="shared" si="16"/>
        <v>69.997</v>
      </c>
      <c r="R106" s="29"/>
      <c r="S106" s="29">
        <v>70</v>
      </c>
      <c r="T106" s="29"/>
      <c r="U106" s="29"/>
      <c r="V106" s="29"/>
      <c r="W106" s="29"/>
      <c r="Z106" s="26"/>
      <c r="AA106" s="26"/>
    </row>
    <row r="107" spans="1:27" ht="5.0999999999999996" customHeight="1">
      <c r="A107" s="29"/>
      <c r="B107" s="29"/>
      <c r="D107" s="39"/>
      <c r="E107" s="39"/>
      <c r="F107" s="39"/>
      <c r="G107" s="39"/>
      <c r="H107" s="39"/>
      <c r="I107" s="39"/>
      <c r="J107" s="39"/>
      <c r="K107" s="31"/>
      <c r="L107" s="29"/>
      <c r="M107" s="29"/>
      <c r="N107" s="33"/>
      <c r="O107" s="29"/>
      <c r="P107" s="29"/>
      <c r="Q107" s="32"/>
      <c r="R107" s="39"/>
      <c r="S107" s="39"/>
      <c r="T107" s="39"/>
      <c r="U107" s="39"/>
      <c r="V107" s="39"/>
      <c r="W107" s="39"/>
      <c r="Z107" s="26"/>
      <c r="AA107" s="26"/>
    </row>
    <row r="108" spans="1:27">
      <c r="D108" s="29"/>
      <c r="E108" s="29"/>
      <c r="F108" s="29"/>
      <c r="G108" s="29"/>
      <c r="H108" s="29"/>
      <c r="I108" s="29"/>
      <c r="J108" s="29"/>
      <c r="K108" s="31"/>
      <c r="L108" s="29"/>
      <c r="M108" s="29"/>
      <c r="N108" s="33"/>
      <c r="O108" s="29"/>
      <c r="P108" s="29"/>
      <c r="Q108" s="32"/>
      <c r="R108" s="29"/>
      <c r="S108" s="29"/>
      <c r="T108" s="29"/>
      <c r="U108" s="29"/>
      <c r="V108" s="29"/>
      <c r="W108" s="29"/>
      <c r="Z108" s="26"/>
      <c r="AA108" s="26"/>
    </row>
    <row r="109" spans="1:27">
      <c r="C109" s="26" t="s">
        <v>111</v>
      </c>
      <c r="D109" s="29"/>
      <c r="E109" s="29"/>
      <c r="F109" s="29"/>
      <c r="G109" s="29"/>
      <c r="H109" s="29"/>
      <c r="I109" s="29"/>
      <c r="J109" s="29"/>
      <c r="K109" s="31"/>
      <c r="L109" s="29"/>
      <c r="M109" s="29"/>
      <c r="N109" s="33"/>
      <c r="O109" s="29"/>
      <c r="P109" s="29"/>
      <c r="Q109" s="32"/>
      <c r="R109" s="29"/>
      <c r="S109" s="39"/>
      <c r="T109" s="39"/>
      <c r="U109" s="39"/>
      <c r="V109" s="39"/>
      <c r="W109" s="39"/>
      <c r="Z109" s="26"/>
      <c r="AA109" s="26"/>
    </row>
    <row r="110" spans="1:27">
      <c r="A110" s="1">
        <v>1</v>
      </c>
      <c r="B110" s="1">
        <v>1</v>
      </c>
      <c r="C110" s="1" t="s">
        <v>110</v>
      </c>
      <c r="D110" s="28" t="s">
        <v>52</v>
      </c>
      <c r="E110" s="29">
        <v>199</v>
      </c>
      <c r="F110" s="29">
        <v>198</v>
      </c>
      <c r="G110" s="29">
        <v>199</v>
      </c>
      <c r="H110" s="29">
        <v>199</v>
      </c>
      <c r="I110" s="29">
        <v>199</v>
      </c>
      <c r="J110" s="29"/>
      <c r="K110" s="31">
        <f t="shared" ref="K110:K157" si="17"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796</v>
      </c>
      <c r="L110" s="29" t="s">
        <v>1020</v>
      </c>
      <c r="M110" s="29" t="s">
        <v>714</v>
      </c>
      <c r="N110" s="33">
        <f t="shared" ref="N110:N157" si="18">K110-(ROW(K110)-ROW(K$6))/10000</f>
        <v>795.9896</v>
      </c>
      <c r="O110" s="29">
        <f t="shared" ref="O110:O157" si="19">COUNT(E110:J110)</f>
        <v>5</v>
      </c>
      <c r="P110" s="31">
        <f t="shared" ref="P110:P157" ca="1" si="20">IF(AND(O110=1,OFFSET(D110,0,P$3)&gt;0),"Y",0)</f>
        <v>0</v>
      </c>
      <c r="Q110" s="32">
        <f t="shared" ref="Q110:Q157" si="21">N110+R110/1000+S110/10000+T110/100000+U110/1000000+V110/10000000+W110/100000000</f>
        <v>796.2106088999999</v>
      </c>
      <c r="R110" s="29">
        <v>199</v>
      </c>
      <c r="S110" s="29">
        <v>198</v>
      </c>
      <c r="T110" s="29">
        <v>199</v>
      </c>
      <c r="U110" s="29">
        <v>199</v>
      </c>
      <c r="V110" s="29">
        <v>199</v>
      </c>
      <c r="W110" s="29"/>
      <c r="Z110" s="26"/>
      <c r="AA110" s="26"/>
    </row>
    <row r="111" spans="1:27">
      <c r="A111" s="1">
        <v>2</v>
      </c>
      <c r="B111" s="1" t="s">
        <v>70</v>
      </c>
      <c r="C111" s="1" t="s">
        <v>126</v>
      </c>
      <c r="D111" s="28" t="s">
        <v>31</v>
      </c>
      <c r="E111" s="29">
        <v>184</v>
      </c>
      <c r="F111" s="29">
        <v>188</v>
      </c>
      <c r="G111" s="29">
        <v>193</v>
      </c>
      <c r="H111" s="29">
        <v>193</v>
      </c>
      <c r="I111" s="29">
        <v>198</v>
      </c>
      <c r="J111" s="29"/>
      <c r="K111" s="31">
        <f t="shared" si="17"/>
        <v>772</v>
      </c>
      <c r="L111" s="29" t="s">
        <v>1021</v>
      </c>
      <c r="M111" s="29"/>
      <c r="N111" s="33">
        <f t="shared" si="18"/>
        <v>771.98950000000002</v>
      </c>
      <c r="O111" s="29">
        <f t="shared" si="19"/>
        <v>5</v>
      </c>
      <c r="P111" s="31">
        <f t="shared" ca="1" si="20"/>
        <v>0</v>
      </c>
      <c r="Q111" s="32">
        <f t="shared" si="21"/>
        <v>772.19449229999998</v>
      </c>
      <c r="R111" s="29">
        <v>184</v>
      </c>
      <c r="S111" s="29">
        <v>188</v>
      </c>
      <c r="T111" s="29">
        <v>198</v>
      </c>
      <c r="U111" s="29">
        <v>193</v>
      </c>
      <c r="V111" s="29">
        <v>193</v>
      </c>
      <c r="W111" s="29"/>
      <c r="Z111" s="26"/>
      <c r="AA111" s="26"/>
    </row>
    <row r="112" spans="1:27">
      <c r="A112" s="1">
        <v>3</v>
      </c>
      <c r="B112" s="1">
        <v>2</v>
      </c>
      <c r="C112" s="1" t="s">
        <v>168</v>
      </c>
      <c r="D112" s="28" t="s">
        <v>95</v>
      </c>
      <c r="E112" s="29">
        <v>180</v>
      </c>
      <c r="F112" s="29"/>
      <c r="G112" s="29">
        <v>185</v>
      </c>
      <c r="H112" s="29">
        <v>183</v>
      </c>
      <c r="I112" s="29">
        <v>188</v>
      </c>
      <c r="J112" s="29"/>
      <c r="K112" s="31">
        <f t="shared" si="17"/>
        <v>736</v>
      </c>
      <c r="L112" s="29" t="s">
        <v>1020</v>
      </c>
      <c r="M112" s="29" t="s">
        <v>715</v>
      </c>
      <c r="N112" s="33">
        <f t="shared" si="18"/>
        <v>735.98940000000005</v>
      </c>
      <c r="O112" s="29">
        <f t="shared" si="19"/>
        <v>4</v>
      </c>
      <c r="P112" s="31">
        <f t="shared" ca="1" si="20"/>
        <v>0</v>
      </c>
      <c r="Q112" s="32">
        <f t="shared" si="21"/>
        <v>736.17148329999998</v>
      </c>
      <c r="R112" s="29">
        <v>180</v>
      </c>
      <c r="S112" s="29"/>
      <c r="T112" s="29">
        <v>188</v>
      </c>
      <c r="U112" s="29">
        <v>185</v>
      </c>
      <c r="V112" s="29">
        <v>183</v>
      </c>
      <c r="W112" s="29"/>
      <c r="Z112" s="26"/>
      <c r="AA112" s="26"/>
    </row>
    <row r="113" spans="1:27">
      <c r="A113" s="1">
        <v>4</v>
      </c>
      <c r="B113" s="1">
        <v>3</v>
      </c>
      <c r="C113" s="1" t="s">
        <v>716</v>
      </c>
      <c r="D113" s="28" t="s">
        <v>41</v>
      </c>
      <c r="E113" s="29">
        <v>150</v>
      </c>
      <c r="F113" s="29">
        <v>177</v>
      </c>
      <c r="G113" s="29">
        <v>176</v>
      </c>
      <c r="H113" s="29">
        <v>171</v>
      </c>
      <c r="I113" s="29"/>
      <c r="J113" s="29"/>
      <c r="K113" s="31">
        <f t="shared" si="17"/>
        <v>674</v>
      </c>
      <c r="L113" s="29" t="s">
        <v>1020</v>
      </c>
      <c r="M113" s="29" t="s">
        <v>717</v>
      </c>
      <c r="N113" s="33">
        <f t="shared" si="18"/>
        <v>673.98929999999996</v>
      </c>
      <c r="O113" s="29">
        <f t="shared" si="19"/>
        <v>4</v>
      </c>
      <c r="P113" s="31">
        <f t="shared" ca="1" si="20"/>
        <v>0</v>
      </c>
      <c r="Q113" s="32">
        <f t="shared" si="21"/>
        <v>674.15893099999994</v>
      </c>
      <c r="R113" s="29">
        <v>150</v>
      </c>
      <c r="S113" s="29">
        <v>177</v>
      </c>
      <c r="T113" s="29">
        <v>176</v>
      </c>
      <c r="U113" s="29">
        <v>171</v>
      </c>
      <c r="V113" s="29"/>
      <c r="W113" s="29"/>
      <c r="Z113" s="26"/>
      <c r="AA113" s="26"/>
    </row>
    <row r="114" spans="1:27">
      <c r="A114" s="1">
        <v>5</v>
      </c>
      <c r="B114" s="1">
        <v>4</v>
      </c>
      <c r="C114" s="1" t="s">
        <v>228</v>
      </c>
      <c r="D114" s="28" t="s">
        <v>49</v>
      </c>
      <c r="E114" s="29"/>
      <c r="F114" s="29">
        <v>161</v>
      </c>
      <c r="G114" s="29">
        <v>165</v>
      </c>
      <c r="H114" s="29">
        <v>157</v>
      </c>
      <c r="I114" s="29">
        <v>174</v>
      </c>
      <c r="J114" s="29"/>
      <c r="K114" s="31">
        <f t="shared" si="17"/>
        <v>657</v>
      </c>
      <c r="L114" s="29" t="s">
        <v>1020</v>
      </c>
      <c r="M114" s="29"/>
      <c r="N114" s="33">
        <f t="shared" si="18"/>
        <v>656.98919999999998</v>
      </c>
      <c r="O114" s="29">
        <f t="shared" si="19"/>
        <v>4</v>
      </c>
      <c r="P114" s="31">
        <f t="shared" ca="1" si="20"/>
        <v>0</v>
      </c>
      <c r="Q114" s="32">
        <f t="shared" si="21"/>
        <v>657.00722070000006</v>
      </c>
      <c r="R114" s="29"/>
      <c r="S114" s="29">
        <v>161</v>
      </c>
      <c r="T114" s="29">
        <v>174</v>
      </c>
      <c r="U114" s="29">
        <v>165</v>
      </c>
      <c r="V114" s="29">
        <v>157</v>
      </c>
      <c r="W114" s="29"/>
      <c r="Z114" s="26"/>
      <c r="AA114" s="26"/>
    </row>
    <row r="115" spans="1:27">
      <c r="A115" s="1">
        <v>6</v>
      </c>
      <c r="B115" s="1">
        <v>5</v>
      </c>
      <c r="C115" s="1" t="s">
        <v>348</v>
      </c>
      <c r="D115" s="28" t="s">
        <v>41</v>
      </c>
      <c r="E115" s="29">
        <v>126</v>
      </c>
      <c r="F115" s="29">
        <v>144</v>
      </c>
      <c r="G115" s="29">
        <v>147</v>
      </c>
      <c r="H115" s="29">
        <v>117</v>
      </c>
      <c r="I115" s="29">
        <v>130</v>
      </c>
      <c r="J115" s="29"/>
      <c r="K115" s="31">
        <f t="shared" si="17"/>
        <v>547</v>
      </c>
      <c r="L115" s="29" t="s">
        <v>1020</v>
      </c>
      <c r="M115" s="29"/>
      <c r="N115" s="33">
        <f t="shared" si="18"/>
        <v>546.98910000000001</v>
      </c>
      <c r="O115" s="29">
        <f t="shared" si="19"/>
        <v>5</v>
      </c>
      <c r="P115" s="31">
        <f t="shared" ca="1" si="20"/>
        <v>0</v>
      </c>
      <c r="Q115" s="32">
        <f t="shared" si="21"/>
        <v>547.13111170000002</v>
      </c>
      <c r="R115" s="29">
        <v>126</v>
      </c>
      <c r="S115" s="29">
        <v>144</v>
      </c>
      <c r="T115" s="29">
        <v>147</v>
      </c>
      <c r="U115" s="29">
        <v>130</v>
      </c>
      <c r="V115" s="29">
        <v>117</v>
      </c>
      <c r="W115" s="29"/>
      <c r="Z115" s="26"/>
      <c r="AA115" s="26"/>
    </row>
    <row r="116" spans="1:27">
      <c r="A116" s="1">
        <v>7</v>
      </c>
      <c r="B116" s="1">
        <v>6</v>
      </c>
      <c r="C116" s="1" t="s">
        <v>192</v>
      </c>
      <c r="D116" s="28" t="s">
        <v>87</v>
      </c>
      <c r="E116" s="29">
        <v>185</v>
      </c>
      <c r="F116" s="29">
        <v>180</v>
      </c>
      <c r="G116" s="29"/>
      <c r="H116" s="29"/>
      <c r="I116" s="29">
        <v>180</v>
      </c>
      <c r="J116" s="29"/>
      <c r="K116" s="31">
        <f t="shared" si="17"/>
        <v>545</v>
      </c>
      <c r="L116" s="29" t="s">
        <v>1020</v>
      </c>
      <c r="M116" s="29"/>
      <c r="N116" s="33">
        <f t="shared" si="18"/>
        <v>544.98900000000003</v>
      </c>
      <c r="O116" s="29">
        <f t="shared" si="19"/>
        <v>3</v>
      </c>
      <c r="P116" s="31">
        <f t="shared" ca="1" si="20"/>
        <v>0</v>
      </c>
      <c r="Q116" s="32">
        <f t="shared" si="21"/>
        <v>545.19380000000001</v>
      </c>
      <c r="R116" s="29">
        <v>185</v>
      </c>
      <c r="S116" s="29">
        <v>180</v>
      </c>
      <c r="T116" s="29">
        <v>180</v>
      </c>
      <c r="U116" s="29"/>
      <c r="V116" s="29"/>
      <c r="W116" s="29"/>
      <c r="Z116" s="26"/>
      <c r="AA116" s="26"/>
    </row>
    <row r="117" spans="1:27">
      <c r="A117" s="1">
        <v>8</v>
      </c>
      <c r="B117" s="1">
        <v>7</v>
      </c>
      <c r="C117" s="1" t="s">
        <v>307</v>
      </c>
      <c r="D117" s="28" t="s">
        <v>19</v>
      </c>
      <c r="E117" s="29">
        <v>113</v>
      </c>
      <c r="F117" s="29">
        <v>133</v>
      </c>
      <c r="G117" s="29">
        <v>134</v>
      </c>
      <c r="H117" s="29">
        <v>122</v>
      </c>
      <c r="I117" s="29">
        <v>148</v>
      </c>
      <c r="J117" s="29"/>
      <c r="K117" s="31">
        <f t="shared" si="17"/>
        <v>537</v>
      </c>
      <c r="L117" s="29" t="s">
        <v>1020</v>
      </c>
      <c r="M117" s="29"/>
      <c r="N117" s="33">
        <f t="shared" si="18"/>
        <v>536.98889999999994</v>
      </c>
      <c r="O117" s="29">
        <f t="shared" si="19"/>
        <v>5</v>
      </c>
      <c r="P117" s="31">
        <f t="shared" ca="1" si="20"/>
        <v>0</v>
      </c>
      <c r="Q117" s="32">
        <f t="shared" si="21"/>
        <v>537.11682619999999</v>
      </c>
      <c r="R117" s="29">
        <v>113</v>
      </c>
      <c r="S117" s="29">
        <v>133</v>
      </c>
      <c r="T117" s="29">
        <v>148</v>
      </c>
      <c r="U117" s="29">
        <v>134</v>
      </c>
      <c r="V117" s="29">
        <v>122</v>
      </c>
      <c r="W117" s="29"/>
      <c r="Z117" s="26"/>
      <c r="AA117" s="26"/>
    </row>
    <row r="118" spans="1:27">
      <c r="A118" s="1">
        <v>9</v>
      </c>
      <c r="B118" s="1">
        <v>8</v>
      </c>
      <c r="C118" s="1" t="s">
        <v>718</v>
      </c>
      <c r="D118" s="28" t="s">
        <v>37</v>
      </c>
      <c r="E118" s="29">
        <v>169</v>
      </c>
      <c r="F118" s="29">
        <v>170</v>
      </c>
      <c r="G118" s="29"/>
      <c r="H118" s="29">
        <v>169</v>
      </c>
      <c r="I118" s="29"/>
      <c r="J118" s="29"/>
      <c r="K118" s="31">
        <f t="shared" si="17"/>
        <v>508</v>
      </c>
      <c r="L118" s="29" t="s">
        <v>1020</v>
      </c>
      <c r="M118" s="29"/>
      <c r="N118" s="33">
        <f t="shared" si="18"/>
        <v>507.98880000000003</v>
      </c>
      <c r="O118" s="29">
        <f t="shared" si="19"/>
        <v>3</v>
      </c>
      <c r="P118" s="31">
        <f t="shared" ca="1" si="20"/>
        <v>0</v>
      </c>
      <c r="Q118" s="32">
        <f t="shared" si="21"/>
        <v>508.17649</v>
      </c>
      <c r="R118" s="29">
        <v>169</v>
      </c>
      <c r="S118" s="29">
        <v>170</v>
      </c>
      <c r="T118" s="29">
        <v>169</v>
      </c>
      <c r="U118" s="29"/>
      <c r="V118" s="29"/>
      <c r="W118" s="29"/>
      <c r="Z118" s="26"/>
      <c r="AA118" s="26"/>
    </row>
    <row r="119" spans="1:27">
      <c r="A119" s="1">
        <v>10</v>
      </c>
      <c r="B119" s="1">
        <v>9</v>
      </c>
      <c r="C119" s="1" t="s">
        <v>260</v>
      </c>
      <c r="D119" s="28" t="s">
        <v>185</v>
      </c>
      <c r="E119" s="29">
        <v>165</v>
      </c>
      <c r="F119" s="29">
        <v>178</v>
      </c>
      <c r="G119" s="29"/>
      <c r="H119" s="29"/>
      <c r="I119" s="29">
        <v>165</v>
      </c>
      <c r="J119" s="29"/>
      <c r="K119" s="31">
        <f t="shared" si="17"/>
        <v>508</v>
      </c>
      <c r="L119" s="29" t="s">
        <v>1020</v>
      </c>
      <c r="M119" s="29"/>
      <c r="N119" s="33">
        <f t="shared" si="18"/>
        <v>507.98869999999999</v>
      </c>
      <c r="O119" s="29">
        <f t="shared" si="19"/>
        <v>3</v>
      </c>
      <c r="P119" s="31">
        <f t="shared" ca="1" si="20"/>
        <v>0</v>
      </c>
      <c r="Q119" s="32">
        <f t="shared" si="21"/>
        <v>508.17315000000002</v>
      </c>
      <c r="R119" s="29">
        <v>165</v>
      </c>
      <c r="S119" s="29">
        <v>178</v>
      </c>
      <c r="T119" s="29">
        <v>165</v>
      </c>
      <c r="U119" s="29"/>
      <c r="V119" s="29"/>
      <c r="W119" s="29"/>
      <c r="Z119" s="26"/>
      <c r="AA119" s="26"/>
    </row>
    <row r="120" spans="1:27">
      <c r="A120" s="1">
        <v>11</v>
      </c>
      <c r="B120" s="1" t="s">
        <v>70</v>
      </c>
      <c r="C120" s="1" t="s">
        <v>719</v>
      </c>
      <c r="D120" s="28" t="s">
        <v>31</v>
      </c>
      <c r="E120" s="29">
        <v>140</v>
      </c>
      <c r="F120" s="29">
        <v>151</v>
      </c>
      <c r="G120" s="29">
        <v>151</v>
      </c>
      <c r="H120" s="29"/>
      <c r="I120" s="29"/>
      <c r="J120" s="29"/>
      <c r="K120" s="31">
        <f t="shared" si="17"/>
        <v>442</v>
      </c>
      <c r="L120" s="29" t="s">
        <v>1021</v>
      </c>
      <c r="M120" s="29"/>
      <c r="N120" s="33">
        <f t="shared" si="18"/>
        <v>441.98860000000002</v>
      </c>
      <c r="O120" s="29">
        <f t="shared" si="19"/>
        <v>3</v>
      </c>
      <c r="P120" s="31">
        <f t="shared" ca="1" si="20"/>
        <v>0</v>
      </c>
      <c r="Q120" s="32">
        <f t="shared" si="21"/>
        <v>442.14521000000002</v>
      </c>
      <c r="R120" s="29">
        <v>140</v>
      </c>
      <c r="S120" s="29">
        <v>151</v>
      </c>
      <c r="T120" s="29">
        <v>151</v>
      </c>
      <c r="U120" s="29"/>
      <c r="V120" s="29"/>
      <c r="W120" s="29"/>
      <c r="Z120" s="26"/>
      <c r="AA120" s="26"/>
    </row>
    <row r="121" spans="1:27">
      <c r="A121" s="1">
        <v>12</v>
      </c>
      <c r="B121" s="1">
        <v>10</v>
      </c>
      <c r="C121" s="1" t="s">
        <v>383</v>
      </c>
      <c r="D121" s="28" t="s">
        <v>37</v>
      </c>
      <c r="E121" s="29"/>
      <c r="F121" s="29">
        <v>104</v>
      </c>
      <c r="G121" s="29">
        <v>125</v>
      </c>
      <c r="H121" s="29">
        <v>96</v>
      </c>
      <c r="I121" s="29">
        <v>112</v>
      </c>
      <c r="J121" s="29"/>
      <c r="K121" s="31">
        <f t="shared" si="17"/>
        <v>437</v>
      </c>
      <c r="L121" s="29" t="s">
        <v>1020</v>
      </c>
      <c r="M121" s="29"/>
      <c r="N121" s="33">
        <f t="shared" si="18"/>
        <v>436.98849999999999</v>
      </c>
      <c r="O121" s="29">
        <f t="shared" si="19"/>
        <v>4</v>
      </c>
      <c r="P121" s="31">
        <f t="shared" ca="1" si="20"/>
        <v>0</v>
      </c>
      <c r="Q121" s="32">
        <f t="shared" si="21"/>
        <v>437.00027160000002</v>
      </c>
      <c r="R121" s="29"/>
      <c r="S121" s="29">
        <v>104</v>
      </c>
      <c r="T121" s="29">
        <v>125</v>
      </c>
      <c r="U121" s="29">
        <v>112</v>
      </c>
      <c r="V121" s="29">
        <v>96</v>
      </c>
      <c r="W121" s="29"/>
      <c r="Z121" s="26"/>
      <c r="AA121" s="26"/>
    </row>
    <row r="122" spans="1:27">
      <c r="A122" s="1">
        <v>13</v>
      </c>
      <c r="B122" s="1">
        <v>11</v>
      </c>
      <c r="C122" s="1" t="s">
        <v>322</v>
      </c>
      <c r="D122" s="28" t="s">
        <v>84</v>
      </c>
      <c r="E122" s="29">
        <v>133</v>
      </c>
      <c r="F122" s="29"/>
      <c r="G122" s="29"/>
      <c r="H122" s="29">
        <v>137</v>
      </c>
      <c r="I122" s="29">
        <v>142</v>
      </c>
      <c r="J122" s="29"/>
      <c r="K122" s="31">
        <f t="shared" si="17"/>
        <v>412</v>
      </c>
      <c r="L122" s="29" t="s">
        <v>1020</v>
      </c>
      <c r="M122" s="29"/>
      <c r="N122" s="33">
        <f t="shared" si="18"/>
        <v>411.98840000000001</v>
      </c>
      <c r="O122" s="29">
        <f t="shared" si="19"/>
        <v>3</v>
      </c>
      <c r="P122" s="31">
        <f t="shared" ca="1" si="20"/>
        <v>0</v>
      </c>
      <c r="Q122" s="32">
        <f t="shared" si="21"/>
        <v>412.12295699999999</v>
      </c>
      <c r="R122" s="29">
        <v>133</v>
      </c>
      <c r="S122" s="29"/>
      <c r="T122" s="29">
        <v>142</v>
      </c>
      <c r="U122" s="29">
        <v>137</v>
      </c>
      <c r="V122" s="29"/>
      <c r="W122" s="29"/>
      <c r="Z122" s="26"/>
      <c r="AA122" s="26"/>
    </row>
    <row r="123" spans="1:27">
      <c r="A123" s="1">
        <v>14</v>
      </c>
      <c r="B123" s="1">
        <v>12</v>
      </c>
      <c r="C123" s="1" t="s">
        <v>315</v>
      </c>
      <c r="D123" s="28" t="s">
        <v>167</v>
      </c>
      <c r="E123" s="29">
        <v>111</v>
      </c>
      <c r="F123" s="29"/>
      <c r="G123" s="29"/>
      <c r="H123" s="29">
        <v>127</v>
      </c>
      <c r="I123" s="29">
        <v>145</v>
      </c>
      <c r="J123" s="29"/>
      <c r="K123" s="31">
        <f t="shared" si="17"/>
        <v>383</v>
      </c>
      <c r="L123" s="29" t="s">
        <v>1020</v>
      </c>
      <c r="M123" s="29"/>
      <c r="N123" s="33">
        <f t="shared" si="18"/>
        <v>382.98829999999998</v>
      </c>
      <c r="O123" s="29">
        <f t="shared" si="19"/>
        <v>3</v>
      </c>
      <c r="P123" s="31">
        <f t="shared" ca="1" si="20"/>
        <v>0</v>
      </c>
      <c r="Q123" s="32">
        <f t="shared" si="21"/>
        <v>383.10087699999997</v>
      </c>
      <c r="R123" s="29">
        <v>111</v>
      </c>
      <c r="S123" s="29"/>
      <c r="T123" s="29">
        <v>145</v>
      </c>
      <c r="U123" s="29">
        <v>127</v>
      </c>
      <c r="V123" s="29"/>
      <c r="W123" s="29"/>
      <c r="Z123" s="26"/>
      <c r="AA123" s="26"/>
    </row>
    <row r="124" spans="1:27">
      <c r="A124" s="1">
        <v>15</v>
      </c>
      <c r="B124" s="1">
        <v>13</v>
      </c>
      <c r="C124" s="1" t="s">
        <v>393</v>
      </c>
      <c r="D124" s="28" t="s">
        <v>56</v>
      </c>
      <c r="E124" s="29">
        <v>66</v>
      </c>
      <c r="F124" s="29">
        <v>91</v>
      </c>
      <c r="G124" s="29">
        <v>107</v>
      </c>
      <c r="H124" s="29">
        <v>76</v>
      </c>
      <c r="I124" s="29">
        <v>106</v>
      </c>
      <c r="J124" s="29"/>
      <c r="K124" s="31">
        <f t="shared" si="17"/>
        <v>380</v>
      </c>
      <c r="L124" s="29" t="s">
        <v>1020</v>
      </c>
      <c r="M124" s="29"/>
      <c r="N124" s="33">
        <f t="shared" si="18"/>
        <v>379.98820000000001</v>
      </c>
      <c r="O124" s="29">
        <f t="shared" si="19"/>
        <v>5</v>
      </c>
      <c r="P124" s="31">
        <f t="shared" ca="1" si="20"/>
        <v>0</v>
      </c>
      <c r="Q124" s="32">
        <f t="shared" si="21"/>
        <v>380.06448360000002</v>
      </c>
      <c r="R124" s="29">
        <v>66</v>
      </c>
      <c r="S124" s="29">
        <v>91</v>
      </c>
      <c r="T124" s="29">
        <v>107</v>
      </c>
      <c r="U124" s="29">
        <v>106</v>
      </c>
      <c r="V124" s="29">
        <v>76</v>
      </c>
      <c r="W124" s="29"/>
      <c r="Z124" s="26"/>
      <c r="AA124" s="26"/>
    </row>
    <row r="125" spans="1:27">
      <c r="A125" s="1">
        <v>16</v>
      </c>
      <c r="B125" s="1">
        <v>14</v>
      </c>
      <c r="C125" s="1" t="s">
        <v>395</v>
      </c>
      <c r="D125" s="28" t="s">
        <v>56</v>
      </c>
      <c r="E125" s="29">
        <v>65</v>
      </c>
      <c r="F125" s="29">
        <v>89</v>
      </c>
      <c r="G125" s="29">
        <v>106</v>
      </c>
      <c r="H125" s="29">
        <v>77</v>
      </c>
      <c r="I125" s="29">
        <v>104</v>
      </c>
      <c r="J125" s="29"/>
      <c r="K125" s="31">
        <f t="shared" si="17"/>
        <v>376</v>
      </c>
      <c r="L125" s="29" t="s">
        <v>1020</v>
      </c>
      <c r="M125" s="29"/>
      <c r="N125" s="33">
        <f t="shared" si="18"/>
        <v>375.98809999999997</v>
      </c>
      <c r="O125" s="29">
        <f t="shared" si="19"/>
        <v>5</v>
      </c>
      <c r="P125" s="31">
        <f t="shared" ca="1" si="20"/>
        <v>0</v>
      </c>
      <c r="Q125" s="32">
        <f t="shared" si="21"/>
        <v>376.0631717</v>
      </c>
      <c r="R125" s="29">
        <v>65</v>
      </c>
      <c r="S125" s="29">
        <v>89</v>
      </c>
      <c r="T125" s="29">
        <v>106</v>
      </c>
      <c r="U125" s="29">
        <v>104</v>
      </c>
      <c r="V125" s="29">
        <v>77</v>
      </c>
      <c r="W125" s="29"/>
      <c r="Z125" s="26"/>
      <c r="AA125" s="26"/>
    </row>
    <row r="126" spans="1:27">
      <c r="A126" s="1">
        <v>17</v>
      </c>
      <c r="B126" s="1">
        <v>15</v>
      </c>
      <c r="C126" s="1" t="s">
        <v>392</v>
      </c>
      <c r="D126" s="28" t="s">
        <v>49</v>
      </c>
      <c r="E126" s="29"/>
      <c r="F126" s="29">
        <v>80</v>
      </c>
      <c r="G126" s="29">
        <v>112</v>
      </c>
      <c r="H126" s="29">
        <v>71</v>
      </c>
      <c r="I126" s="29">
        <v>107</v>
      </c>
      <c r="J126" s="29"/>
      <c r="K126" s="31">
        <f t="shared" si="17"/>
        <v>370</v>
      </c>
      <c r="L126" s="29" t="s">
        <v>1020</v>
      </c>
      <c r="M126" s="29"/>
      <c r="N126" s="33">
        <f t="shared" si="18"/>
        <v>369.988</v>
      </c>
      <c r="O126" s="29">
        <f t="shared" si="19"/>
        <v>4</v>
      </c>
      <c r="P126" s="31">
        <f t="shared" ca="1" si="20"/>
        <v>0</v>
      </c>
      <c r="Q126" s="32">
        <f t="shared" si="21"/>
        <v>369.99723410000001</v>
      </c>
      <c r="R126" s="29"/>
      <c r="S126" s="29">
        <v>80</v>
      </c>
      <c r="T126" s="29">
        <v>112</v>
      </c>
      <c r="U126" s="29">
        <v>107</v>
      </c>
      <c r="V126" s="29">
        <v>71</v>
      </c>
      <c r="W126" s="29"/>
      <c r="Z126" s="26"/>
      <c r="AA126" s="26"/>
    </row>
    <row r="127" spans="1:27">
      <c r="A127" s="1">
        <v>18</v>
      </c>
      <c r="B127" s="1">
        <v>16</v>
      </c>
      <c r="C127" s="1" t="s">
        <v>720</v>
      </c>
      <c r="D127" s="28" t="s">
        <v>28</v>
      </c>
      <c r="E127" s="29"/>
      <c r="F127" s="29">
        <v>126</v>
      </c>
      <c r="G127" s="29">
        <v>133</v>
      </c>
      <c r="H127" s="29">
        <v>103</v>
      </c>
      <c r="I127" s="29"/>
      <c r="J127" s="29"/>
      <c r="K127" s="31">
        <f t="shared" si="17"/>
        <v>362</v>
      </c>
      <c r="L127" s="29" t="s">
        <v>1020</v>
      </c>
      <c r="M127" s="29"/>
      <c r="N127" s="33">
        <f t="shared" si="18"/>
        <v>361.98790000000002</v>
      </c>
      <c r="O127" s="29">
        <f t="shared" si="19"/>
        <v>3</v>
      </c>
      <c r="P127" s="31">
        <f t="shared" ca="1" si="20"/>
        <v>0</v>
      </c>
      <c r="Q127" s="32">
        <f t="shared" si="21"/>
        <v>362.00193300000007</v>
      </c>
      <c r="R127" s="29"/>
      <c r="S127" s="29">
        <v>126</v>
      </c>
      <c r="T127" s="29">
        <v>133</v>
      </c>
      <c r="U127" s="29">
        <v>103</v>
      </c>
      <c r="V127" s="29"/>
      <c r="W127" s="29"/>
      <c r="Z127" s="26"/>
      <c r="AA127" s="26"/>
    </row>
    <row r="128" spans="1:27">
      <c r="A128" s="1">
        <v>19</v>
      </c>
      <c r="B128" s="1">
        <v>17</v>
      </c>
      <c r="C128" s="1" t="s">
        <v>231</v>
      </c>
      <c r="D128" s="28" t="s">
        <v>64</v>
      </c>
      <c r="E128" s="29"/>
      <c r="F128" s="29"/>
      <c r="G128" s="29">
        <v>182</v>
      </c>
      <c r="H128" s="29"/>
      <c r="I128" s="29">
        <v>173</v>
      </c>
      <c r="J128" s="29"/>
      <c r="K128" s="31">
        <f t="shared" si="17"/>
        <v>355</v>
      </c>
      <c r="L128" s="31" t="s">
        <v>1020</v>
      </c>
      <c r="M128" s="31"/>
      <c r="N128" s="33">
        <f t="shared" si="18"/>
        <v>354.98779999999999</v>
      </c>
      <c r="O128" s="31">
        <f t="shared" si="19"/>
        <v>2</v>
      </c>
      <c r="P128" s="31">
        <f t="shared" ca="1" si="20"/>
        <v>0</v>
      </c>
      <c r="Q128" s="32">
        <f t="shared" si="21"/>
        <v>354.98979300000002</v>
      </c>
      <c r="R128" s="29"/>
      <c r="S128" s="29"/>
      <c r="T128" s="29">
        <v>182</v>
      </c>
      <c r="U128" s="29">
        <v>173</v>
      </c>
      <c r="V128" s="29"/>
      <c r="W128" s="29"/>
      <c r="Z128" s="26"/>
      <c r="AA128" s="26"/>
    </row>
    <row r="129" spans="1:27">
      <c r="A129" s="1">
        <v>20</v>
      </c>
      <c r="B129" s="1">
        <v>18</v>
      </c>
      <c r="C129" s="1" t="s">
        <v>721</v>
      </c>
      <c r="D129" s="28" t="s">
        <v>19</v>
      </c>
      <c r="E129" s="29">
        <v>175</v>
      </c>
      <c r="F129" s="29"/>
      <c r="G129" s="29">
        <v>175</v>
      </c>
      <c r="H129" s="29"/>
      <c r="I129" s="29"/>
      <c r="J129" s="29"/>
      <c r="K129" s="31">
        <f t="shared" si="17"/>
        <v>350</v>
      </c>
      <c r="L129" s="29" t="s">
        <v>1020</v>
      </c>
      <c r="M129" s="29"/>
      <c r="N129" s="33">
        <f t="shared" si="18"/>
        <v>349.98770000000002</v>
      </c>
      <c r="O129" s="29">
        <f t="shared" si="19"/>
        <v>2</v>
      </c>
      <c r="P129" s="31">
        <f t="shared" ca="1" si="20"/>
        <v>0</v>
      </c>
      <c r="Q129" s="32">
        <f t="shared" si="21"/>
        <v>350.16445000000004</v>
      </c>
      <c r="R129" s="29">
        <v>175</v>
      </c>
      <c r="S129" s="29"/>
      <c r="T129" s="29">
        <v>175</v>
      </c>
      <c r="U129" s="29"/>
      <c r="V129" s="29"/>
      <c r="W129" s="29"/>
      <c r="Z129" s="26"/>
      <c r="AA129" s="26"/>
    </row>
    <row r="130" spans="1:27">
      <c r="A130" s="1">
        <v>21</v>
      </c>
      <c r="B130" s="1">
        <v>19</v>
      </c>
      <c r="C130" s="1" t="s">
        <v>722</v>
      </c>
      <c r="D130" s="28" t="s">
        <v>67</v>
      </c>
      <c r="E130" s="29">
        <v>142</v>
      </c>
      <c r="F130" s="29"/>
      <c r="G130" s="29">
        <v>161</v>
      </c>
      <c r="H130" s="29"/>
      <c r="I130" s="29"/>
      <c r="J130" s="29"/>
      <c r="K130" s="31">
        <f t="shared" si="17"/>
        <v>303</v>
      </c>
      <c r="L130" s="29" t="s">
        <v>1020</v>
      </c>
      <c r="M130" s="29"/>
      <c r="N130" s="33">
        <f t="shared" si="18"/>
        <v>302.98759999999999</v>
      </c>
      <c r="O130" s="29">
        <f t="shared" si="19"/>
        <v>2</v>
      </c>
      <c r="P130" s="31">
        <f t="shared" ca="1" si="20"/>
        <v>0</v>
      </c>
      <c r="Q130" s="32">
        <f t="shared" si="21"/>
        <v>303.13121000000001</v>
      </c>
      <c r="R130" s="29">
        <v>142</v>
      </c>
      <c r="S130" s="29"/>
      <c r="T130" s="29">
        <v>161</v>
      </c>
      <c r="U130" s="29"/>
      <c r="V130" s="29"/>
      <c r="W130" s="29"/>
      <c r="Z130" s="26"/>
      <c r="AA130" s="26"/>
    </row>
    <row r="131" spans="1:27">
      <c r="A131" s="1">
        <v>22</v>
      </c>
      <c r="B131" s="1">
        <v>20</v>
      </c>
      <c r="C131" s="1" t="s">
        <v>723</v>
      </c>
      <c r="D131" s="28" t="s">
        <v>64</v>
      </c>
      <c r="E131" s="29">
        <v>162</v>
      </c>
      <c r="F131" s="29"/>
      <c r="G131" s="29"/>
      <c r="H131" s="29">
        <v>134</v>
      </c>
      <c r="I131" s="29"/>
      <c r="J131" s="29"/>
      <c r="K131" s="31">
        <f t="shared" si="17"/>
        <v>296</v>
      </c>
      <c r="L131" s="29" t="s">
        <v>1020</v>
      </c>
      <c r="M131" s="29"/>
      <c r="N131" s="33">
        <f t="shared" si="18"/>
        <v>295.98750000000001</v>
      </c>
      <c r="O131" s="29">
        <f t="shared" si="19"/>
        <v>2</v>
      </c>
      <c r="P131" s="31">
        <f t="shared" ca="1" si="20"/>
        <v>0</v>
      </c>
      <c r="Q131" s="32">
        <f t="shared" si="21"/>
        <v>296.15084000000002</v>
      </c>
      <c r="R131" s="29">
        <v>162</v>
      </c>
      <c r="S131" s="29"/>
      <c r="T131" s="29">
        <v>134</v>
      </c>
      <c r="U131" s="29"/>
      <c r="V131" s="29"/>
      <c r="W131" s="29"/>
      <c r="Z131" s="26"/>
      <c r="AA131" s="26"/>
    </row>
    <row r="132" spans="1:27">
      <c r="A132" s="1">
        <v>23</v>
      </c>
      <c r="B132" s="1">
        <v>21</v>
      </c>
      <c r="C132" s="1" t="s">
        <v>289</v>
      </c>
      <c r="D132" s="28" t="s">
        <v>67</v>
      </c>
      <c r="E132" s="29">
        <v>134</v>
      </c>
      <c r="F132" s="29"/>
      <c r="G132" s="29"/>
      <c r="H132" s="29"/>
      <c r="I132" s="29">
        <v>154</v>
      </c>
      <c r="J132" s="29"/>
      <c r="K132" s="31">
        <f t="shared" si="17"/>
        <v>288</v>
      </c>
      <c r="L132" s="29" t="s">
        <v>1020</v>
      </c>
      <c r="M132" s="29"/>
      <c r="N132" s="33">
        <f t="shared" si="18"/>
        <v>287.98739999999998</v>
      </c>
      <c r="O132" s="29">
        <f t="shared" si="19"/>
        <v>2</v>
      </c>
      <c r="P132" s="31">
        <f t="shared" ca="1" si="20"/>
        <v>0</v>
      </c>
      <c r="Q132" s="32">
        <f t="shared" si="21"/>
        <v>288.12293999999997</v>
      </c>
      <c r="R132" s="29">
        <v>134</v>
      </c>
      <c r="S132" s="29"/>
      <c r="T132" s="29">
        <v>154</v>
      </c>
      <c r="U132" s="29"/>
      <c r="V132" s="29"/>
      <c r="W132" s="29"/>
      <c r="Z132" s="26"/>
      <c r="AA132" s="26"/>
    </row>
    <row r="133" spans="1:27">
      <c r="A133" s="1">
        <v>24</v>
      </c>
      <c r="B133" s="1" t="s">
        <v>70</v>
      </c>
      <c r="C133" s="1" t="s">
        <v>724</v>
      </c>
      <c r="D133" s="28" t="s">
        <v>31</v>
      </c>
      <c r="E133" s="29"/>
      <c r="F133" s="29"/>
      <c r="G133" s="29">
        <v>146</v>
      </c>
      <c r="H133" s="29">
        <v>129</v>
      </c>
      <c r="I133" s="29"/>
      <c r="J133" s="29"/>
      <c r="K133" s="31">
        <f t="shared" si="17"/>
        <v>275</v>
      </c>
      <c r="L133" s="31" t="s">
        <v>1021</v>
      </c>
      <c r="M133" s="31"/>
      <c r="N133" s="33">
        <f t="shared" si="18"/>
        <v>274.9873</v>
      </c>
      <c r="O133" s="31">
        <f t="shared" si="19"/>
        <v>2</v>
      </c>
      <c r="P133" s="31">
        <f t="shared" ca="1" si="20"/>
        <v>0</v>
      </c>
      <c r="Q133" s="32">
        <f t="shared" si="21"/>
        <v>274.98888900000003</v>
      </c>
      <c r="R133" s="29"/>
      <c r="S133" s="29"/>
      <c r="T133" s="29">
        <v>146</v>
      </c>
      <c r="U133" s="29">
        <v>129</v>
      </c>
      <c r="V133" s="29"/>
      <c r="W133" s="29"/>
      <c r="Z133" s="26"/>
      <c r="AA133" s="26"/>
    </row>
    <row r="134" spans="1:27">
      <c r="A134" s="1">
        <v>25</v>
      </c>
      <c r="B134" s="1">
        <v>22</v>
      </c>
      <c r="C134" s="1" t="s">
        <v>725</v>
      </c>
      <c r="D134" s="28" t="s">
        <v>19</v>
      </c>
      <c r="E134" s="29"/>
      <c r="F134" s="29">
        <v>74</v>
      </c>
      <c r="G134" s="29">
        <v>99</v>
      </c>
      <c r="H134" s="29">
        <v>83</v>
      </c>
      <c r="I134" s="29"/>
      <c r="J134" s="29"/>
      <c r="K134" s="31">
        <f t="shared" si="17"/>
        <v>256</v>
      </c>
      <c r="L134" s="29" t="s">
        <v>1020</v>
      </c>
      <c r="M134" s="29"/>
      <c r="N134" s="33">
        <f t="shared" si="18"/>
        <v>255.9872</v>
      </c>
      <c r="O134" s="29">
        <f t="shared" si="19"/>
        <v>3</v>
      </c>
      <c r="P134" s="31">
        <f t="shared" ca="1" si="20"/>
        <v>0</v>
      </c>
      <c r="Q134" s="32">
        <f t="shared" si="21"/>
        <v>255.99567299999998</v>
      </c>
      <c r="R134" s="29"/>
      <c r="S134" s="29">
        <v>74</v>
      </c>
      <c r="T134" s="29">
        <v>99</v>
      </c>
      <c r="U134" s="29">
        <v>83</v>
      </c>
      <c r="V134" s="29"/>
      <c r="W134" s="29"/>
      <c r="Z134" s="26"/>
      <c r="AA134" s="26"/>
    </row>
    <row r="135" spans="1:27">
      <c r="A135" s="1">
        <v>26</v>
      </c>
      <c r="B135" s="1">
        <v>23</v>
      </c>
      <c r="C135" s="1" t="s">
        <v>726</v>
      </c>
      <c r="D135" s="28" t="s">
        <v>41</v>
      </c>
      <c r="E135" s="29">
        <v>118</v>
      </c>
      <c r="F135" s="29"/>
      <c r="G135" s="29">
        <v>137</v>
      </c>
      <c r="H135" s="29"/>
      <c r="I135" s="29"/>
      <c r="J135" s="29"/>
      <c r="K135" s="31">
        <f t="shared" si="17"/>
        <v>255</v>
      </c>
      <c r="L135" s="29" t="s">
        <v>1020</v>
      </c>
      <c r="M135" s="29"/>
      <c r="N135" s="33">
        <f t="shared" si="18"/>
        <v>254.9871</v>
      </c>
      <c r="O135" s="29">
        <f t="shared" si="19"/>
        <v>2</v>
      </c>
      <c r="P135" s="31">
        <f t="shared" ca="1" si="20"/>
        <v>0</v>
      </c>
      <c r="Q135" s="32">
        <f t="shared" si="21"/>
        <v>255.10647</v>
      </c>
      <c r="R135" s="29">
        <v>118</v>
      </c>
      <c r="S135" s="29"/>
      <c r="T135" s="29">
        <v>137</v>
      </c>
      <c r="U135" s="29"/>
      <c r="V135" s="29"/>
      <c r="W135" s="29"/>
      <c r="Z135" s="26"/>
      <c r="AA135" s="26"/>
    </row>
    <row r="136" spans="1:27">
      <c r="A136" s="1">
        <v>27</v>
      </c>
      <c r="B136" s="1" t="s">
        <v>70</v>
      </c>
      <c r="C136" s="1" t="s">
        <v>727</v>
      </c>
      <c r="D136" s="28" t="s">
        <v>31</v>
      </c>
      <c r="E136" s="29">
        <v>52</v>
      </c>
      <c r="F136" s="29">
        <v>98</v>
      </c>
      <c r="G136" s="29">
        <v>102</v>
      </c>
      <c r="H136" s="29"/>
      <c r="I136" s="29"/>
      <c r="J136" s="29"/>
      <c r="K136" s="31">
        <f t="shared" si="17"/>
        <v>252</v>
      </c>
      <c r="L136" s="29" t="s">
        <v>1021</v>
      </c>
      <c r="M136" s="29"/>
      <c r="N136" s="33">
        <f t="shared" si="18"/>
        <v>251.98699999999999</v>
      </c>
      <c r="O136" s="29">
        <f t="shared" si="19"/>
        <v>3</v>
      </c>
      <c r="P136" s="31">
        <f t="shared" ca="1" si="20"/>
        <v>0</v>
      </c>
      <c r="Q136" s="32">
        <f t="shared" si="21"/>
        <v>252.04982000000001</v>
      </c>
      <c r="R136" s="29">
        <v>52</v>
      </c>
      <c r="S136" s="29">
        <v>98</v>
      </c>
      <c r="T136" s="29">
        <v>102</v>
      </c>
      <c r="U136" s="29"/>
      <c r="V136" s="29"/>
      <c r="W136" s="29"/>
      <c r="Z136" s="26"/>
      <c r="AA136" s="26"/>
    </row>
    <row r="137" spans="1:27">
      <c r="A137" s="1">
        <v>28</v>
      </c>
      <c r="B137" s="1">
        <v>24</v>
      </c>
      <c r="C137" s="1" t="s">
        <v>728</v>
      </c>
      <c r="D137" s="28" t="s">
        <v>64</v>
      </c>
      <c r="E137" s="29">
        <v>130</v>
      </c>
      <c r="F137" s="29"/>
      <c r="G137" s="29"/>
      <c r="H137" s="29">
        <v>111</v>
      </c>
      <c r="I137" s="29"/>
      <c r="J137" s="29"/>
      <c r="K137" s="31">
        <f t="shared" si="17"/>
        <v>241</v>
      </c>
      <c r="L137" s="29" t="s">
        <v>1020</v>
      </c>
      <c r="M137" s="29"/>
      <c r="N137" s="33">
        <f t="shared" si="18"/>
        <v>240.98689999999999</v>
      </c>
      <c r="O137" s="29">
        <f t="shared" si="19"/>
        <v>2</v>
      </c>
      <c r="P137" s="31">
        <f t="shared" ca="1" si="20"/>
        <v>0</v>
      </c>
      <c r="Q137" s="32">
        <f t="shared" si="21"/>
        <v>241.11801</v>
      </c>
      <c r="R137" s="29">
        <v>130</v>
      </c>
      <c r="S137" s="29"/>
      <c r="T137" s="29">
        <v>111</v>
      </c>
      <c r="U137" s="29"/>
      <c r="V137" s="29"/>
      <c r="W137" s="29"/>
      <c r="Z137" s="26"/>
      <c r="AA137" s="26"/>
    </row>
    <row r="138" spans="1:27">
      <c r="A138" s="1">
        <v>29</v>
      </c>
      <c r="B138" s="1">
        <v>25</v>
      </c>
      <c r="C138" s="1" t="s">
        <v>729</v>
      </c>
      <c r="D138" s="28" t="s">
        <v>49</v>
      </c>
      <c r="E138" s="29">
        <v>64</v>
      </c>
      <c r="F138" s="29"/>
      <c r="G138" s="29">
        <v>97</v>
      </c>
      <c r="H138" s="29">
        <v>73</v>
      </c>
      <c r="I138" s="29"/>
      <c r="J138" s="29"/>
      <c r="K138" s="31">
        <f t="shared" si="17"/>
        <v>234</v>
      </c>
      <c r="L138" s="29" t="s">
        <v>1020</v>
      </c>
      <c r="M138" s="29"/>
      <c r="N138" s="33">
        <f t="shared" si="18"/>
        <v>233.98679999999999</v>
      </c>
      <c r="O138" s="29">
        <f t="shared" si="19"/>
        <v>3</v>
      </c>
      <c r="P138" s="31">
        <f t="shared" ca="1" si="20"/>
        <v>0</v>
      </c>
      <c r="Q138" s="32">
        <f t="shared" si="21"/>
        <v>234.05184299999996</v>
      </c>
      <c r="R138" s="29">
        <v>64</v>
      </c>
      <c r="S138" s="29"/>
      <c r="T138" s="29">
        <v>97</v>
      </c>
      <c r="U138" s="29">
        <v>73</v>
      </c>
      <c r="V138" s="29"/>
      <c r="W138" s="29"/>
      <c r="Z138" s="26"/>
      <c r="AA138" s="26"/>
    </row>
    <row r="139" spans="1:27">
      <c r="A139" s="1">
        <v>30</v>
      </c>
      <c r="B139" s="1">
        <v>26</v>
      </c>
      <c r="C139" s="1" t="s">
        <v>355</v>
      </c>
      <c r="D139" s="28" t="s">
        <v>24</v>
      </c>
      <c r="E139" s="29"/>
      <c r="F139" s="29">
        <v>96</v>
      </c>
      <c r="G139" s="29"/>
      <c r="H139" s="29"/>
      <c r="I139" s="29">
        <v>127</v>
      </c>
      <c r="J139" s="29"/>
      <c r="K139" s="31">
        <f t="shared" si="17"/>
        <v>223</v>
      </c>
      <c r="L139" s="29" t="s">
        <v>1020</v>
      </c>
      <c r="M139" s="29"/>
      <c r="N139" s="33">
        <f t="shared" si="18"/>
        <v>222.98670000000001</v>
      </c>
      <c r="O139" s="29">
        <f t="shared" si="19"/>
        <v>2</v>
      </c>
      <c r="P139" s="31">
        <f t="shared" ca="1" si="20"/>
        <v>0</v>
      </c>
      <c r="Q139" s="32">
        <f t="shared" si="21"/>
        <v>222.99757000000002</v>
      </c>
      <c r="R139" s="29"/>
      <c r="S139" s="29">
        <v>96</v>
      </c>
      <c r="T139" s="29">
        <v>127</v>
      </c>
      <c r="U139" s="29"/>
      <c r="V139" s="29"/>
      <c r="W139" s="29"/>
      <c r="Z139" s="26"/>
      <c r="AA139" s="26"/>
    </row>
    <row r="140" spans="1:27">
      <c r="A140" s="1">
        <v>31</v>
      </c>
      <c r="B140" s="1">
        <v>27</v>
      </c>
      <c r="C140" s="1" t="s">
        <v>389</v>
      </c>
      <c r="D140" s="28" t="s">
        <v>167</v>
      </c>
      <c r="E140" s="29"/>
      <c r="F140" s="29"/>
      <c r="G140" s="29">
        <v>95</v>
      </c>
      <c r="H140" s="29"/>
      <c r="I140" s="29">
        <v>109</v>
      </c>
      <c r="J140" s="29"/>
      <c r="K140" s="31">
        <f t="shared" si="17"/>
        <v>204</v>
      </c>
      <c r="L140" s="31" t="s">
        <v>1020</v>
      </c>
      <c r="M140" s="31"/>
      <c r="N140" s="33">
        <f t="shared" si="18"/>
        <v>203.98660000000001</v>
      </c>
      <c r="O140" s="31">
        <f t="shared" si="19"/>
        <v>2</v>
      </c>
      <c r="P140" s="31">
        <f t="shared" ca="1" si="20"/>
        <v>0</v>
      </c>
      <c r="Q140" s="32">
        <f t="shared" si="21"/>
        <v>203.987785</v>
      </c>
      <c r="R140" s="29"/>
      <c r="S140" s="29"/>
      <c r="T140" s="29">
        <v>109</v>
      </c>
      <c r="U140" s="29">
        <v>95</v>
      </c>
      <c r="V140" s="29"/>
      <c r="W140" s="29"/>
      <c r="Z140" s="26"/>
      <c r="AA140" s="26"/>
    </row>
    <row r="141" spans="1:27">
      <c r="A141" s="1">
        <v>32</v>
      </c>
      <c r="B141" s="1">
        <v>28</v>
      </c>
      <c r="C141" s="1" t="s">
        <v>730</v>
      </c>
      <c r="D141" s="28" t="s">
        <v>95</v>
      </c>
      <c r="E141" s="29">
        <v>100</v>
      </c>
      <c r="F141" s="29"/>
      <c r="G141" s="29"/>
      <c r="H141" s="29">
        <v>97</v>
      </c>
      <c r="I141" s="29"/>
      <c r="J141" s="29"/>
      <c r="K141" s="31">
        <f t="shared" si="17"/>
        <v>197</v>
      </c>
      <c r="L141" s="29" t="s">
        <v>1020</v>
      </c>
      <c r="M141" s="29"/>
      <c r="N141" s="33">
        <f t="shared" si="18"/>
        <v>196.98650000000001</v>
      </c>
      <c r="O141" s="29">
        <f t="shared" si="19"/>
        <v>2</v>
      </c>
      <c r="P141" s="31">
        <f t="shared" ca="1" si="20"/>
        <v>0</v>
      </c>
      <c r="Q141" s="32">
        <f t="shared" si="21"/>
        <v>197.08747</v>
      </c>
      <c r="R141" s="29">
        <v>100</v>
      </c>
      <c r="S141" s="29"/>
      <c r="T141" s="29">
        <v>97</v>
      </c>
      <c r="U141" s="29"/>
      <c r="V141" s="29"/>
      <c r="W141" s="29"/>
      <c r="Z141" s="26"/>
      <c r="AA141" s="26"/>
    </row>
    <row r="142" spans="1:27">
      <c r="A142" s="1">
        <v>33</v>
      </c>
      <c r="B142" s="1" t="s">
        <v>70</v>
      </c>
      <c r="C142" s="1" t="s">
        <v>731</v>
      </c>
      <c r="D142" s="28" t="s">
        <v>31</v>
      </c>
      <c r="E142" s="29"/>
      <c r="F142" s="29">
        <v>82</v>
      </c>
      <c r="G142" s="29">
        <v>101</v>
      </c>
      <c r="H142" s="29"/>
      <c r="I142" s="29"/>
      <c r="J142" s="29"/>
      <c r="K142" s="31">
        <f t="shared" si="17"/>
        <v>183</v>
      </c>
      <c r="L142" s="29" t="s">
        <v>1021</v>
      </c>
      <c r="M142" s="29"/>
      <c r="N142" s="33">
        <f t="shared" si="18"/>
        <v>182.9864</v>
      </c>
      <c r="O142" s="29">
        <f t="shared" si="19"/>
        <v>2</v>
      </c>
      <c r="P142" s="31">
        <f t="shared" ca="1" si="20"/>
        <v>0</v>
      </c>
      <c r="Q142" s="32">
        <f t="shared" si="21"/>
        <v>182.99561</v>
      </c>
      <c r="R142" s="29"/>
      <c r="S142" s="29">
        <v>82</v>
      </c>
      <c r="T142" s="29">
        <v>101</v>
      </c>
      <c r="U142" s="29"/>
      <c r="V142" s="29"/>
      <c r="W142" s="29"/>
      <c r="Z142" s="26"/>
      <c r="AA142" s="26"/>
    </row>
    <row r="143" spans="1:27">
      <c r="A143" s="1">
        <v>34</v>
      </c>
      <c r="B143" s="1">
        <v>29</v>
      </c>
      <c r="C143" s="1" t="s">
        <v>732</v>
      </c>
      <c r="D143" s="28" t="s">
        <v>64</v>
      </c>
      <c r="E143" s="29"/>
      <c r="F143" s="29">
        <v>90</v>
      </c>
      <c r="G143" s="29"/>
      <c r="H143" s="29">
        <v>80</v>
      </c>
      <c r="I143" s="29"/>
      <c r="J143" s="29"/>
      <c r="K143" s="31">
        <f t="shared" si="17"/>
        <v>170</v>
      </c>
      <c r="L143" s="29" t="s">
        <v>1020</v>
      </c>
      <c r="M143" s="29"/>
      <c r="N143" s="33">
        <f t="shared" si="18"/>
        <v>169.9863</v>
      </c>
      <c r="O143" s="29">
        <f t="shared" si="19"/>
        <v>2</v>
      </c>
      <c r="P143" s="31">
        <f t="shared" ca="1" si="20"/>
        <v>0</v>
      </c>
      <c r="Q143" s="32">
        <f t="shared" si="21"/>
        <v>169.99609999999998</v>
      </c>
      <c r="R143" s="29"/>
      <c r="S143" s="29">
        <v>90</v>
      </c>
      <c r="T143" s="29">
        <v>80</v>
      </c>
      <c r="U143" s="29"/>
      <c r="V143" s="29"/>
      <c r="W143" s="29"/>
      <c r="Z143" s="26"/>
      <c r="AA143" s="26"/>
    </row>
    <row r="144" spans="1:27">
      <c r="A144" s="1">
        <v>35</v>
      </c>
      <c r="B144" s="1" t="s">
        <v>70</v>
      </c>
      <c r="C144" s="1" t="s">
        <v>733</v>
      </c>
      <c r="D144" s="28" t="s">
        <v>31</v>
      </c>
      <c r="E144" s="29"/>
      <c r="F144" s="29"/>
      <c r="G144" s="29"/>
      <c r="H144" s="29">
        <v>165</v>
      </c>
      <c r="I144" s="29"/>
      <c r="J144" s="29"/>
      <c r="K144" s="31">
        <f t="shared" si="17"/>
        <v>165</v>
      </c>
      <c r="L144" s="31" t="s">
        <v>1021</v>
      </c>
      <c r="M144" s="31"/>
      <c r="N144" s="33">
        <f t="shared" si="18"/>
        <v>164.9862</v>
      </c>
      <c r="O144" s="31">
        <f t="shared" si="19"/>
        <v>1</v>
      </c>
      <c r="P144" s="31" t="str">
        <f t="shared" ca="1" si="20"/>
        <v>Y</v>
      </c>
      <c r="Q144" s="32">
        <f t="shared" si="21"/>
        <v>164.98785000000001</v>
      </c>
      <c r="R144" s="29"/>
      <c r="S144" s="29"/>
      <c r="T144" s="29">
        <v>165</v>
      </c>
      <c r="U144" s="29"/>
      <c r="V144" s="29"/>
      <c r="W144" s="29"/>
      <c r="Z144" s="26"/>
      <c r="AA144" s="26"/>
    </row>
    <row r="145" spans="1:27">
      <c r="A145" s="1">
        <v>36</v>
      </c>
      <c r="B145" s="1">
        <v>30</v>
      </c>
      <c r="C145" s="1" t="s">
        <v>734</v>
      </c>
      <c r="D145" s="28" t="s">
        <v>41</v>
      </c>
      <c r="E145" s="29">
        <v>83</v>
      </c>
      <c r="F145" s="29"/>
      <c r="G145" s="29"/>
      <c r="H145" s="29">
        <v>49</v>
      </c>
      <c r="I145" s="29"/>
      <c r="J145" s="29"/>
      <c r="K145" s="31">
        <f t="shared" si="17"/>
        <v>132</v>
      </c>
      <c r="L145" s="29" t="s">
        <v>1020</v>
      </c>
      <c r="M145" s="29"/>
      <c r="N145" s="33">
        <f t="shared" si="18"/>
        <v>131.98609999999999</v>
      </c>
      <c r="O145" s="29">
        <f t="shared" si="19"/>
        <v>2</v>
      </c>
      <c r="P145" s="31">
        <f t="shared" ca="1" si="20"/>
        <v>0</v>
      </c>
      <c r="Q145" s="32">
        <f t="shared" si="21"/>
        <v>132.06959000000001</v>
      </c>
      <c r="R145" s="29">
        <v>83</v>
      </c>
      <c r="S145" s="29"/>
      <c r="T145" s="29">
        <v>49</v>
      </c>
      <c r="U145" s="29"/>
      <c r="V145" s="29"/>
      <c r="W145" s="29"/>
      <c r="Z145" s="26"/>
      <c r="AA145" s="26"/>
    </row>
    <row r="146" spans="1:27">
      <c r="A146" s="1">
        <v>37</v>
      </c>
      <c r="B146" s="1">
        <v>31</v>
      </c>
      <c r="C146" s="1" t="s">
        <v>735</v>
      </c>
      <c r="D146" s="28" t="s">
        <v>64</v>
      </c>
      <c r="E146" s="29"/>
      <c r="F146" s="29"/>
      <c r="G146" s="29"/>
      <c r="H146" s="29">
        <v>118</v>
      </c>
      <c r="I146" s="29"/>
      <c r="J146" s="29"/>
      <c r="K146" s="31">
        <f t="shared" si="17"/>
        <v>118</v>
      </c>
      <c r="L146" s="31" t="s">
        <v>1020</v>
      </c>
      <c r="M146" s="31"/>
      <c r="N146" s="33">
        <f t="shared" si="18"/>
        <v>117.986</v>
      </c>
      <c r="O146" s="31">
        <f t="shared" si="19"/>
        <v>1</v>
      </c>
      <c r="P146" s="31" t="str">
        <f t="shared" ca="1" si="20"/>
        <v>Y</v>
      </c>
      <c r="Q146" s="32">
        <f t="shared" si="21"/>
        <v>117.98718000000001</v>
      </c>
      <c r="R146" s="29"/>
      <c r="S146" s="29"/>
      <c r="T146" s="29">
        <v>118</v>
      </c>
      <c r="U146" s="29"/>
      <c r="V146" s="29"/>
      <c r="W146" s="29"/>
      <c r="Z146" s="26"/>
      <c r="AA146" s="26"/>
    </row>
    <row r="147" spans="1:27">
      <c r="A147" s="1">
        <v>38</v>
      </c>
      <c r="B147" s="1">
        <v>32</v>
      </c>
      <c r="C147" s="1" t="s">
        <v>736</v>
      </c>
      <c r="D147" s="28" t="s">
        <v>67</v>
      </c>
      <c r="E147" s="29">
        <v>55</v>
      </c>
      <c r="F147" s="29"/>
      <c r="G147" s="29"/>
      <c r="H147" s="29">
        <v>59</v>
      </c>
      <c r="I147" s="29"/>
      <c r="J147" s="29"/>
      <c r="K147" s="31">
        <f t="shared" si="17"/>
        <v>114</v>
      </c>
      <c r="L147" s="29" t="s">
        <v>1020</v>
      </c>
      <c r="M147" s="29"/>
      <c r="N147" s="33">
        <f t="shared" si="18"/>
        <v>113.9859</v>
      </c>
      <c r="O147" s="29">
        <f t="shared" si="19"/>
        <v>2</v>
      </c>
      <c r="P147" s="31">
        <f t="shared" ca="1" si="20"/>
        <v>0</v>
      </c>
      <c r="Q147" s="32">
        <f t="shared" si="21"/>
        <v>114.04149000000001</v>
      </c>
      <c r="R147" s="29">
        <v>55</v>
      </c>
      <c r="S147" s="29"/>
      <c r="T147" s="29">
        <v>59</v>
      </c>
      <c r="U147" s="29"/>
      <c r="V147" s="29"/>
      <c r="W147" s="29"/>
      <c r="Z147" s="26"/>
      <c r="AA147" s="26"/>
    </row>
    <row r="148" spans="1:27">
      <c r="A148" s="1">
        <v>39</v>
      </c>
      <c r="B148" s="1">
        <v>33</v>
      </c>
      <c r="C148" s="1" t="s">
        <v>737</v>
      </c>
      <c r="D148" s="28" t="s">
        <v>28</v>
      </c>
      <c r="E148" s="29"/>
      <c r="F148" s="29">
        <v>110</v>
      </c>
      <c r="G148" s="29"/>
      <c r="H148" s="29"/>
      <c r="I148" s="29"/>
      <c r="J148" s="29"/>
      <c r="K148" s="31">
        <f t="shared" si="17"/>
        <v>110</v>
      </c>
      <c r="L148" s="29" t="s">
        <v>1020</v>
      </c>
      <c r="M148" s="29"/>
      <c r="N148" s="33">
        <f t="shared" si="18"/>
        <v>109.9858</v>
      </c>
      <c r="O148" s="29">
        <f t="shared" si="19"/>
        <v>1</v>
      </c>
      <c r="P148" s="31">
        <f t="shared" ca="1" si="20"/>
        <v>0</v>
      </c>
      <c r="Q148" s="32">
        <f t="shared" si="21"/>
        <v>109.99679999999999</v>
      </c>
      <c r="R148" s="29"/>
      <c r="S148" s="29">
        <v>110</v>
      </c>
      <c r="T148" s="29"/>
      <c r="U148" s="29"/>
      <c r="V148" s="29"/>
      <c r="W148" s="29"/>
      <c r="Z148" s="26"/>
      <c r="AA148" s="26"/>
    </row>
    <row r="149" spans="1:27">
      <c r="A149" s="1">
        <v>40</v>
      </c>
      <c r="B149" s="1">
        <v>34</v>
      </c>
      <c r="C149" s="1" t="s">
        <v>398</v>
      </c>
      <c r="D149" s="28" t="s">
        <v>77</v>
      </c>
      <c r="E149" s="29"/>
      <c r="F149" s="29"/>
      <c r="G149" s="29"/>
      <c r="H149" s="29"/>
      <c r="I149" s="29">
        <v>102</v>
      </c>
      <c r="J149" s="29"/>
      <c r="K149" s="31">
        <f t="shared" si="17"/>
        <v>102</v>
      </c>
      <c r="L149" s="31" t="s">
        <v>1020</v>
      </c>
      <c r="M149" s="31"/>
      <c r="N149" s="33">
        <f t="shared" si="18"/>
        <v>101.98569999999999</v>
      </c>
      <c r="O149" s="31">
        <f t="shared" si="19"/>
        <v>1</v>
      </c>
      <c r="P149" s="31">
        <f t="shared" ca="1" si="20"/>
        <v>0</v>
      </c>
      <c r="Q149" s="32">
        <f t="shared" si="21"/>
        <v>101.98671999999999</v>
      </c>
      <c r="R149" s="29"/>
      <c r="S149" s="29"/>
      <c r="T149" s="29">
        <v>102</v>
      </c>
      <c r="U149" s="29"/>
      <c r="V149" s="29"/>
      <c r="W149" s="29"/>
      <c r="Z149" s="26"/>
      <c r="AA149" s="26"/>
    </row>
    <row r="150" spans="1:27">
      <c r="A150" s="1">
        <v>41</v>
      </c>
      <c r="B150" s="1">
        <v>35</v>
      </c>
      <c r="C150" s="1" t="s">
        <v>738</v>
      </c>
      <c r="D150" s="28" t="s">
        <v>64</v>
      </c>
      <c r="E150" s="29"/>
      <c r="F150" s="29"/>
      <c r="G150" s="29"/>
      <c r="H150" s="29">
        <v>102</v>
      </c>
      <c r="I150" s="29"/>
      <c r="J150" s="29"/>
      <c r="K150" s="31">
        <f t="shared" si="17"/>
        <v>102</v>
      </c>
      <c r="L150" s="31" t="s">
        <v>1020</v>
      </c>
      <c r="M150" s="31"/>
      <c r="N150" s="33">
        <f t="shared" si="18"/>
        <v>101.98560000000001</v>
      </c>
      <c r="O150" s="31">
        <f t="shared" si="19"/>
        <v>1</v>
      </c>
      <c r="P150" s="31" t="str">
        <f t="shared" ca="1" si="20"/>
        <v>Y</v>
      </c>
      <c r="Q150" s="32">
        <f t="shared" si="21"/>
        <v>101.98662</v>
      </c>
      <c r="R150" s="29"/>
      <c r="S150" s="29"/>
      <c r="T150" s="29">
        <v>102</v>
      </c>
      <c r="U150" s="29"/>
      <c r="V150" s="29"/>
      <c r="W150" s="29"/>
      <c r="Z150" s="26"/>
      <c r="AA150" s="26"/>
    </row>
    <row r="151" spans="1:27">
      <c r="A151" s="1">
        <v>42</v>
      </c>
      <c r="B151" s="1">
        <v>36</v>
      </c>
      <c r="C151" s="1" t="s">
        <v>739</v>
      </c>
      <c r="D151" s="28" t="s">
        <v>67</v>
      </c>
      <c r="E151" s="29"/>
      <c r="F151" s="29">
        <v>101</v>
      </c>
      <c r="G151" s="29"/>
      <c r="H151" s="29"/>
      <c r="I151" s="29"/>
      <c r="J151" s="29"/>
      <c r="K151" s="31">
        <f t="shared" si="17"/>
        <v>101</v>
      </c>
      <c r="L151" s="29" t="s">
        <v>1020</v>
      </c>
      <c r="M151" s="29"/>
      <c r="N151" s="33">
        <f t="shared" si="18"/>
        <v>100.9855</v>
      </c>
      <c r="O151" s="29">
        <f t="shared" si="19"/>
        <v>1</v>
      </c>
      <c r="P151" s="31">
        <f t="shared" ca="1" si="20"/>
        <v>0</v>
      </c>
      <c r="Q151" s="32">
        <f t="shared" si="21"/>
        <v>100.9956</v>
      </c>
      <c r="R151" s="29"/>
      <c r="S151" s="29">
        <v>101</v>
      </c>
      <c r="T151" s="29"/>
      <c r="U151" s="29"/>
      <c r="V151" s="29"/>
      <c r="W151" s="29"/>
      <c r="Z151" s="26"/>
      <c r="AA151" s="26"/>
    </row>
    <row r="152" spans="1:27">
      <c r="A152" s="1">
        <v>43</v>
      </c>
      <c r="B152" s="1">
        <v>37</v>
      </c>
      <c r="C152" s="1" t="s">
        <v>740</v>
      </c>
      <c r="D152" s="28" t="s">
        <v>49</v>
      </c>
      <c r="E152" s="29">
        <v>96</v>
      </c>
      <c r="F152" s="29"/>
      <c r="G152" s="29"/>
      <c r="H152" s="29"/>
      <c r="I152" s="29"/>
      <c r="J152" s="29"/>
      <c r="K152" s="31">
        <f t="shared" si="17"/>
        <v>96</v>
      </c>
      <c r="L152" s="29" t="s">
        <v>1020</v>
      </c>
      <c r="M152" s="29"/>
      <c r="N152" s="33">
        <f t="shared" si="18"/>
        <v>95.985399999999998</v>
      </c>
      <c r="O152" s="29">
        <f t="shared" si="19"/>
        <v>1</v>
      </c>
      <c r="P152" s="31">
        <f t="shared" ca="1" si="20"/>
        <v>0</v>
      </c>
      <c r="Q152" s="32">
        <f t="shared" si="21"/>
        <v>96.081400000000002</v>
      </c>
      <c r="R152" s="29">
        <v>96</v>
      </c>
      <c r="S152" s="29"/>
      <c r="T152" s="29"/>
      <c r="U152" s="29"/>
      <c r="V152" s="29"/>
      <c r="W152" s="29"/>
      <c r="Z152" s="26"/>
      <c r="AA152" s="26"/>
    </row>
    <row r="153" spans="1:27">
      <c r="A153" s="1">
        <v>44</v>
      </c>
      <c r="B153" s="1">
        <v>38</v>
      </c>
      <c r="C153" s="1" t="s">
        <v>741</v>
      </c>
      <c r="D153" s="28" t="s">
        <v>87</v>
      </c>
      <c r="E153" s="29"/>
      <c r="F153" s="29"/>
      <c r="G153" s="29">
        <v>91</v>
      </c>
      <c r="H153" s="29"/>
      <c r="I153" s="29"/>
      <c r="J153" s="29"/>
      <c r="K153" s="31">
        <f t="shared" si="17"/>
        <v>91</v>
      </c>
      <c r="L153" s="31" t="s">
        <v>1020</v>
      </c>
      <c r="M153" s="31"/>
      <c r="N153" s="33">
        <f t="shared" si="18"/>
        <v>90.985299999999995</v>
      </c>
      <c r="O153" s="31">
        <f t="shared" si="19"/>
        <v>1</v>
      </c>
      <c r="P153" s="31">
        <f t="shared" ca="1" si="20"/>
        <v>0</v>
      </c>
      <c r="Q153" s="32">
        <f t="shared" si="21"/>
        <v>90.98621</v>
      </c>
      <c r="R153" s="29"/>
      <c r="S153" s="29"/>
      <c r="T153" s="29">
        <v>91</v>
      </c>
      <c r="U153" s="29"/>
      <c r="V153" s="29"/>
      <c r="W153" s="29"/>
      <c r="Z153" s="26"/>
      <c r="AA153" s="26"/>
    </row>
    <row r="154" spans="1:27">
      <c r="A154" s="1">
        <v>45</v>
      </c>
      <c r="B154" s="1">
        <v>39</v>
      </c>
      <c r="C154" s="1" t="s">
        <v>742</v>
      </c>
      <c r="D154" s="28" t="s">
        <v>49</v>
      </c>
      <c r="E154" s="29">
        <v>79</v>
      </c>
      <c r="F154" s="29"/>
      <c r="G154" s="29"/>
      <c r="H154" s="29"/>
      <c r="I154" s="29"/>
      <c r="J154" s="29"/>
      <c r="K154" s="31">
        <f t="shared" si="17"/>
        <v>79</v>
      </c>
      <c r="L154" s="29" t="s">
        <v>1020</v>
      </c>
      <c r="M154" s="29"/>
      <c r="N154" s="33">
        <f t="shared" si="18"/>
        <v>78.985200000000006</v>
      </c>
      <c r="O154" s="29">
        <f t="shared" si="19"/>
        <v>1</v>
      </c>
      <c r="P154" s="31">
        <f t="shared" ca="1" si="20"/>
        <v>0</v>
      </c>
      <c r="Q154" s="32">
        <f t="shared" si="21"/>
        <v>79.0642</v>
      </c>
      <c r="R154" s="29">
        <v>79</v>
      </c>
      <c r="S154" s="29"/>
      <c r="T154" s="29"/>
      <c r="U154" s="29"/>
      <c r="V154" s="29"/>
      <c r="W154" s="29"/>
      <c r="Z154" s="26"/>
      <c r="AA154" s="26"/>
    </row>
    <row r="155" spans="1:27">
      <c r="A155" s="1">
        <v>46</v>
      </c>
      <c r="B155" s="1">
        <v>40</v>
      </c>
      <c r="C155" s="1" t="s">
        <v>743</v>
      </c>
      <c r="D155" s="28" t="s">
        <v>67</v>
      </c>
      <c r="E155" s="29"/>
      <c r="F155" s="29">
        <v>76</v>
      </c>
      <c r="G155" s="29"/>
      <c r="H155" s="29"/>
      <c r="I155" s="29"/>
      <c r="J155" s="29"/>
      <c r="K155" s="31">
        <f t="shared" si="17"/>
        <v>76</v>
      </c>
      <c r="L155" s="29" t="s">
        <v>1020</v>
      </c>
      <c r="M155" s="29"/>
      <c r="N155" s="33">
        <f t="shared" si="18"/>
        <v>75.985100000000003</v>
      </c>
      <c r="O155" s="29">
        <f t="shared" si="19"/>
        <v>1</v>
      </c>
      <c r="P155" s="31">
        <f t="shared" ca="1" si="20"/>
        <v>0</v>
      </c>
      <c r="Q155" s="32">
        <f t="shared" si="21"/>
        <v>75.992699999999999</v>
      </c>
      <c r="R155" s="29"/>
      <c r="S155" s="29">
        <v>76</v>
      </c>
      <c r="T155" s="29"/>
      <c r="U155" s="29"/>
      <c r="V155" s="29"/>
      <c r="W155" s="29"/>
      <c r="Z155" s="26"/>
      <c r="AA155" s="26"/>
    </row>
    <row r="156" spans="1:27">
      <c r="A156" s="1">
        <v>47</v>
      </c>
      <c r="B156" s="1">
        <v>41</v>
      </c>
      <c r="C156" s="1" t="s">
        <v>744</v>
      </c>
      <c r="D156" s="28" t="s">
        <v>67</v>
      </c>
      <c r="E156" s="29">
        <v>58</v>
      </c>
      <c r="F156" s="29"/>
      <c r="G156" s="29"/>
      <c r="H156" s="29"/>
      <c r="I156" s="29"/>
      <c r="J156" s="29"/>
      <c r="K156" s="31">
        <f t="shared" si="17"/>
        <v>58</v>
      </c>
      <c r="L156" s="29" t="s">
        <v>1020</v>
      </c>
      <c r="M156" s="29"/>
      <c r="N156" s="33">
        <f t="shared" si="18"/>
        <v>57.984999999999999</v>
      </c>
      <c r="O156" s="29">
        <f t="shared" si="19"/>
        <v>1</v>
      </c>
      <c r="P156" s="31">
        <f t="shared" ca="1" si="20"/>
        <v>0</v>
      </c>
      <c r="Q156" s="32">
        <f t="shared" si="21"/>
        <v>58.042999999999999</v>
      </c>
      <c r="R156" s="29">
        <v>58</v>
      </c>
      <c r="S156" s="29"/>
      <c r="T156" s="29"/>
      <c r="U156" s="29"/>
      <c r="V156" s="29"/>
      <c r="W156" s="29"/>
      <c r="Z156" s="26"/>
      <c r="AA156" s="26"/>
    </row>
    <row r="157" spans="1:27">
      <c r="A157" s="1">
        <v>48</v>
      </c>
      <c r="B157" s="1">
        <v>42</v>
      </c>
      <c r="C157" s="1" t="s">
        <v>745</v>
      </c>
      <c r="D157" s="28" t="s">
        <v>67</v>
      </c>
      <c r="E157" s="29"/>
      <c r="F157" s="29"/>
      <c r="G157" s="29"/>
      <c r="H157" s="29">
        <v>53</v>
      </c>
      <c r="I157" s="29"/>
      <c r="J157" s="29"/>
      <c r="K157" s="31">
        <f t="shared" si="17"/>
        <v>53</v>
      </c>
      <c r="L157" s="31" t="s">
        <v>1020</v>
      </c>
      <c r="M157" s="31"/>
      <c r="N157" s="33">
        <f t="shared" si="18"/>
        <v>52.984900000000003</v>
      </c>
      <c r="O157" s="31">
        <f t="shared" si="19"/>
        <v>1</v>
      </c>
      <c r="P157" s="31" t="str">
        <f t="shared" ca="1" si="20"/>
        <v>Y</v>
      </c>
      <c r="Q157" s="32">
        <f t="shared" si="21"/>
        <v>52.985430000000001</v>
      </c>
      <c r="R157" s="29"/>
      <c r="S157" s="29"/>
      <c r="T157" s="29">
        <v>53</v>
      </c>
      <c r="U157" s="29"/>
      <c r="V157" s="29"/>
      <c r="W157" s="29"/>
      <c r="Z157" s="26"/>
      <c r="AA157" s="26"/>
    </row>
    <row r="158" spans="1:27" ht="3" customHeight="1">
      <c r="D158" s="39"/>
      <c r="E158" s="39"/>
      <c r="F158" s="39"/>
      <c r="G158" s="39"/>
      <c r="H158" s="39"/>
      <c r="I158" s="39"/>
      <c r="J158" s="39"/>
      <c r="K158" s="31"/>
      <c r="L158" s="29"/>
      <c r="M158" s="29"/>
      <c r="N158" s="33"/>
      <c r="O158" s="29"/>
      <c r="P158" s="29"/>
      <c r="Q158" s="32"/>
      <c r="R158" s="39"/>
      <c r="S158" s="39"/>
      <c r="T158" s="39"/>
      <c r="U158" s="39"/>
      <c r="V158" s="39"/>
      <c r="W158" s="39"/>
      <c r="Z158" s="26"/>
      <c r="AA158" s="26"/>
    </row>
    <row r="159" spans="1:27">
      <c r="D159" s="29"/>
      <c r="E159" s="29"/>
      <c r="F159" s="29"/>
      <c r="G159" s="29"/>
      <c r="H159" s="29"/>
      <c r="I159" s="29"/>
      <c r="J159" s="29"/>
      <c r="K159" s="31"/>
      <c r="L159" s="29"/>
      <c r="M159" s="29"/>
      <c r="N159" s="33"/>
      <c r="O159" s="29"/>
      <c r="P159" s="29"/>
      <c r="Q159" s="32"/>
      <c r="R159" s="29"/>
      <c r="S159" s="29"/>
      <c r="T159" s="29"/>
      <c r="U159" s="29"/>
      <c r="V159" s="29"/>
      <c r="W159" s="29"/>
      <c r="Z159" s="26"/>
      <c r="AA159" s="26"/>
    </row>
    <row r="160" spans="1:27" ht="15">
      <c r="A160" s="42"/>
      <c r="B160" s="42"/>
      <c r="C160" s="26" t="s">
        <v>186</v>
      </c>
      <c r="D160" s="29"/>
      <c r="E160" s="29"/>
      <c r="F160" s="29"/>
      <c r="G160" s="29"/>
      <c r="H160" s="29"/>
      <c r="I160" s="29"/>
      <c r="J160" s="29"/>
      <c r="K160" s="31"/>
      <c r="L160" s="29"/>
      <c r="M160" s="29"/>
      <c r="N160" s="33"/>
      <c r="O160" s="29"/>
      <c r="P160" s="29"/>
      <c r="Q160" s="32"/>
      <c r="R160" s="29"/>
      <c r="S160" s="39"/>
      <c r="T160" s="39"/>
      <c r="U160" s="39"/>
      <c r="V160" s="39"/>
      <c r="W160" s="39"/>
      <c r="Z160" s="26"/>
      <c r="AA160" s="26"/>
    </row>
    <row r="161" spans="1:27" ht="15">
      <c r="A161" s="43">
        <v>1</v>
      </c>
      <c r="B161" s="43">
        <v>1</v>
      </c>
      <c r="C161" s="1" t="s">
        <v>183</v>
      </c>
      <c r="D161" s="28" t="s">
        <v>185</v>
      </c>
      <c r="E161" s="29">
        <v>181</v>
      </c>
      <c r="F161" s="29"/>
      <c r="G161" s="29">
        <v>181</v>
      </c>
      <c r="H161" s="29">
        <v>180</v>
      </c>
      <c r="I161" s="29">
        <v>182</v>
      </c>
      <c r="J161" s="29"/>
      <c r="K161" s="31">
        <f t="shared" ref="K161:K201" si="22"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724</v>
      </c>
      <c r="L161" s="29" t="s">
        <v>1020</v>
      </c>
      <c r="M161" s="29" t="s">
        <v>187</v>
      </c>
      <c r="N161" s="33">
        <f t="shared" ref="N161:N201" si="23">K161-(ROW(K161)-ROW(K$6))/10000</f>
        <v>723.98450000000003</v>
      </c>
      <c r="O161" s="29">
        <f t="shared" ref="O161:O201" si="24">COUNT(E161:J161)</f>
        <v>4</v>
      </c>
      <c r="P161" s="31">
        <f t="shared" ref="P161:P201" ca="1" si="25">IF(AND(O161=1,OFFSET(D161,0,P$3)&gt;0),"Y",0)</f>
        <v>0</v>
      </c>
      <c r="Q161" s="32">
        <f t="shared" ref="Q161:Q201" si="26">N161+R161/1000+S161/10000+T161/100000+U161/1000000+V161/10000000+W161/100000000</f>
        <v>724.16751899999997</v>
      </c>
      <c r="R161" s="29">
        <v>181</v>
      </c>
      <c r="S161" s="29"/>
      <c r="T161" s="29">
        <v>182</v>
      </c>
      <c r="U161" s="29">
        <v>181</v>
      </c>
      <c r="V161" s="29">
        <v>180</v>
      </c>
      <c r="W161" s="29"/>
      <c r="Z161" s="26"/>
      <c r="AA161" s="26"/>
    </row>
    <row r="162" spans="1:27" ht="15">
      <c r="A162" s="43">
        <v>2</v>
      </c>
      <c r="B162" s="43">
        <v>2</v>
      </c>
      <c r="C162" s="1" t="s">
        <v>215</v>
      </c>
      <c r="D162" s="28" t="s">
        <v>28</v>
      </c>
      <c r="E162" s="29">
        <v>161</v>
      </c>
      <c r="F162" s="29">
        <v>167</v>
      </c>
      <c r="G162" s="29">
        <v>172</v>
      </c>
      <c r="H162" s="29">
        <v>159</v>
      </c>
      <c r="I162" s="29">
        <v>177</v>
      </c>
      <c r="J162" s="29"/>
      <c r="K162" s="31">
        <f t="shared" si="22"/>
        <v>677</v>
      </c>
      <c r="L162" s="29" t="s">
        <v>1020</v>
      </c>
      <c r="M162" s="29" t="s">
        <v>310</v>
      </c>
      <c r="N162" s="33">
        <f t="shared" si="23"/>
        <v>676.98440000000005</v>
      </c>
      <c r="O162" s="29">
        <f t="shared" si="24"/>
        <v>5</v>
      </c>
      <c r="P162" s="31">
        <f t="shared" ca="1" si="25"/>
        <v>0</v>
      </c>
      <c r="Q162" s="32">
        <f t="shared" si="26"/>
        <v>677.16405789999999</v>
      </c>
      <c r="R162" s="29">
        <v>161</v>
      </c>
      <c r="S162" s="29">
        <v>167</v>
      </c>
      <c r="T162" s="29">
        <v>177</v>
      </c>
      <c r="U162" s="29">
        <v>172</v>
      </c>
      <c r="V162" s="29">
        <v>159</v>
      </c>
      <c r="W162" s="29"/>
      <c r="Z162" s="26"/>
      <c r="AA162" s="26"/>
    </row>
    <row r="163" spans="1:27" ht="15">
      <c r="A163" s="43">
        <v>3</v>
      </c>
      <c r="B163" s="43">
        <v>3</v>
      </c>
      <c r="C163" s="1" t="s">
        <v>281</v>
      </c>
      <c r="D163" s="28" t="s">
        <v>60</v>
      </c>
      <c r="E163" s="29">
        <v>163</v>
      </c>
      <c r="F163" s="29">
        <v>163</v>
      </c>
      <c r="G163" s="29">
        <v>164</v>
      </c>
      <c r="H163" s="29">
        <v>158</v>
      </c>
      <c r="I163" s="29">
        <v>158</v>
      </c>
      <c r="J163" s="29"/>
      <c r="K163" s="31">
        <f t="shared" si="22"/>
        <v>648</v>
      </c>
      <c r="L163" s="29" t="s">
        <v>1020</v>
      </c>
      <c r="M163" s="29" t="s">
        <v>746</v>
      </c>
      <c r="N163" s="33">
        <f t="shared" si="23"/>
        <v>647.98429999999996</v>
      </c>
      <c r="O163" s="29">
        <f t="shared" si="24"/>
        <v>5</v>
      </c>
      <c r="P163" s="31">
        <f t="shared" ca="1" si="25"/>
        <v>0</v>
      </c>
      <c r="Q163" s="32">
        <f t="shared" si="26"/>
        <v>648.16541380000001</v>
      </c>
      <c r="R163" s="29">
        <v>163</v>
      </c>
      <c r="S163" s="29">
        <v>163</v>
      </c>
      <c r="T163" s="29">
        <v>164</v>
      </c>
      <c r="U163" s="29">
        <v>158</v>
      </c>
      <c r="V163" s="29">
        <v>158</v>
      </c>
      <c r="W163" s="29"/>
      <c r="Z163" s="26"/>
      <c r="AA163" s="26"/>
    </row>
    <row r="164" spans="1:27" ht="15">
      <c r="A164" s="43">
        <v>4</v>
      </c>
      <c r="B164" s="43">
        <v>4</v>
      </c>
      <c r="C164" s="1" t="s">
        <v>747</v>
      </c>
      <c r="D164" s="28" t="s">
        <v>49</v>
      </c>
      <c r="E164" s="29">
        <v>147</v>
      </c>
      <c r="F164" s="29">
        <v>165</v>
      </c>
      <c r="G164" s="29">
        <v>166</v>
      </c>
      <c r="H164" s="29">
        <v>155</v>
      </c>
      <c r="I164" s="29"/>
      <c r="J164" s="29"/>
      <c r="K164" s="31">
        <f t="shared" si="22"/>
        <v>633</v>
      </c>
      <c r="L164" s="29" t="s">
        <v>1020</v>
      </c>
      <c r="M164" s="29"/>
      <c r="N164" s="33">
        <f t="shared" si="23"/>
        <v>632.98419999999999</v>
      </c>
      <c r="O164" s="29">
        <f t="shared" si="24"/>
        <v>4</v>
      </c>
      <c r="P164" s="31">
        <f t="shared" ca="1" si="25"/>
        <v>0</v>
      </c>
      <c r="Q164" s="32">
        <f t="shared" si="26"/>
        <v>633.14951499999995</v>
      </c>
      <c r="R164" s="29">
        <v>147</v>
      </c>
      <c r="S164" s="29">
        <v>165</v>
      </c>
      <c r="T164" s="29">
        <v>166</v>
      </c>
      <c r="U164" s="29">
        <v>155</v>
      </c>
      <c r="V164" s="29"/>
      <c r="W164" s="29"/>
      <c r="Z164" s="26"/>
      <c r="AA164" s="26"/>
    </row>
    <row r="165" spans="1:27" ht="15">
      <c r="A165" s="43">
        <v>5</v>
      </c>
      <c r="B165" s="43">
        <v>5</v>
      </c>
      <c r="C165" s="1" t="s">
        <v>302</v>
      </c>
      <c r="D165" s="28" t="s">
        <v>37</v>
      </c>
      <c r="E165" s="29">
        <v>148</v>
      </c>
      <c r="F165" s="29">
        <v>154</v>
      </c>
      <c r="G165" s="29">
        <v>159</v>
      </c>
      <c r="H165" s="29">
        <v>141</v>
      </c>
      <c r="I165" s="29">
        <v>150</v>
      </c>
      <c r="J165" s="29"/>
      <c r="K165" s="31">
        <f t="shared" si="22"/>
        <v>611</v>
      </c>
      <c r="L165" s="29" t="s">
        <v>1020</v>
      </c>
      <c r="M165" s="29"/>
      <c r="N165" s="33">
        <f t="shared" si="23"/>
        <v>610.98410000000001</v>
      </c>
      <c r="O165" s="29">
        <f t="shared" si="24"/>
        <v>5</v>
      </c>
      <c r="P165" s="31">
        <f t="shared" ca="1" si="25"/>
        <v>0</v>
      </c>
      <c r="Q165" s="32">
        <f t="shared" si="26"/>
        <v>611.14925410000001</v>
      </c>
      <c r="R165" s="29">
        <v>148</v>
      </c>
      <c r="S165" s="29">
        <v>154</v>
      </c>
      <c r="T165" s="29">
        <v>159</v>
      </c>
      <c r="U165" s="29">
        <v>150</v>
      </c>
      <c r="V165" s="29">
        <v>141</v>
      </c>
      <c r="W165" s="29"/>
      <c r="Z165" s="26"/>
      <c r="AA165" s="26"/>
    </row>
    <row r="166" spans="1:27" ht="15">
      <c r="A166" s="43">
        <v>6</v>
      </c>
      <c r="B166" s="43">
        <v>6</v>
      </c>
      <c r="C166" s="1" t="s">
        <v>316</v>
      </c>
      <c r="D166" s="28" t="s">
        <v>190</v>
      </c>
      <c r="E166" s="29">
        <v>104</v>
      </c>
      <c r="F166" s="29">
        <v>145</v>
      </c>
      <c r="G166" s="29">
        <v>156</v>
      </c>
      <c r="H166" s="29">
        <v>151</v>
      </c>
      <c r="I166" s="29">
        <v>144</v>
      </c>
      <c r="J166" s="29"/>
      <c r="K166" s="31">
        <f t="shared" si="22"/>
        <v>596</v>
      </c>
      <c r="L166" s="29" t="s">
        <v>1020</v>
      </c>
      <c r="M166" s="29"/>
      <c r="N166" s="33">
        <f t="shared" si="23"/>
        <v>595.98400000000004</v>
      </c>
      <c r="O166" s="29">
        <f t="shared" si="24"/>
        <v>5</v>
      </c>
      <c r="P166" s="31">
        <f t="shared" ca="1" si="25"/>
        <v>0</v>
      </c>
      <c r="Q166" s="32">
        <f t="shared" si="26"/>
        <v>596.10422540000013</v>
      </c>
      <c r="R166" s="29">
        <v>104</v>
      </c>
      <c r="S166" s="29">
        <v>145</v>
      </c>
      <c r="T166" s="29">
        <v>156</v>
      </c>
      <c r="U166" s="29">
        <v>151</v>
      </c>
      <c r="V166" s="29">
        <v>144</v>
      </c>
      <c r="W166" s="29"/>
      <c r="Z166" s="26"/>
      <c r="AA166" s="26"/>
    </row>
    <row r="167" spans="1:27" ht="15">
      <c r="A167" s="43">
        <v>7</v>
      </c>
      <c r="B167" s="43">
        <v>7</v>
      </c>
      <c r="C167" s="1" t="s">
        <v>312</v>
      </c>
      <c r="D167" s="28" t="s">
        <v>67</v>
      </c>
      <c r="E167" s="29">
        <v>98</v>
      </c>
      <c r="F167" s="29">
        <v>142</v>
      </c>
      <c r="G167" s="29">
        <v>145</v>
      </c>
      <c r="H167" s="29">
        <v>136</v>
      </c>
      <c r="I167" s="29">
        <v>146</v>
      </c>
      <c r="J167" s="29"/>
      <c r="K167" s="31">
        <f t="shared" si="22"/>
        <v>569</v>
      </c>
      <c r="L167" s="29" t="s">
        <v>1020</v>
      </c>
      <c r="M167" s="29"/>
      <c r="N167" s="33">
        <f t="shared" si="23"/>
        <v>568.98389999999995</v>
      </c>
      <c r="O167" s="29">
        <f t="shared" si="24"/>
        <v>5</v>
      </c>
      <c r="P167" s="31">
        <f t="shared" ca="1" si="25"/>
        <v>0</v>
      </c>
      <c r="Q167" s="32">
        <f t="shared" si="26"/>
        <v>569.09771859999978</v>
      </c>
      <c r="R167" s="29">
        <v>98</v>
      </c>
      <c r="S167" s="29">
        <v>142</v>
      </c>
      <c r="T167" s="29">
        <v>146</v>
      </c>
      <c r="U167" s="29">
        <v>145</v>
      </c>
      <c r="V167" s="29">
        <v>136</v>
      </c>
      <c r="W167" s="29"/>
      <c r="Z167" s="26"/>
      <c r="AA167" s="26"/>
    </row>
    <row r="168" spans="1:27" ht="15">
      <c r="A168" s="43">
        <v>8</v>
      </c>
      <c r="B168" s="43">
        <v>8</v>
      </c>
      <c r="C168" s="1" t="s">
        <v>336</v>
      </c>
      <c r="D168" s="28" t="s">
        <v>41</v>
      </c>
      <c r="E168" s="29">
        <v>106</v>
      </c>
      <c r="F168" s="29">
        <v>116</v>
      </c>
      <c r="G168" s="29"/>
      <c r="H168" s="29">
        <v>108</v>
      </c>
      <c r="I168" s="29">
        <v>137</v>
      </c>
      <c r="J168" s="29"/>
      <c r="K168" s="31">
        <f t="shared" si="22"/>
        <v>467</v>
      </c>
      <c r="L168" s="29" t="s">
        <v>1020</v>
      </c>
      <c r="M168" s="29"/>
      <c r="N168" s="33">
        <f t="shared" si="23"/>
        <v>466.98379999999997</v>
      </c>
      <c r="O168" s="29">
        <f t="shared" si="24"/>
        <v>4</v>
      </c>
      <c r="P168" s="31">
        <f t="shared" ca="1" si="25"/>
        <v>0</v>
      </c>
      <c r="Q168" s="32">
        <f t="shared" si="26"/>
        <v>467.10287799999998</v>
      </c>
      <c r="R168" s="29">
        <v>106</v>
      </c>
      <c r="S168" s="29">
        <v>116</v>
      </c>
      <c r="T168" s="29">
        <v>137</v>
      </c>
      <c r="U168" s="29">
        <v>108</v>
      </c>
      <c r="V168" s="29"/>
      <c r="W168" s="29"/>
      <c r="Z168" s="26"/>
      <c r="AA168" s="26"/>
    </row>
    <row r="169" spans="1:27" ht="15">
      <c r="A169" s="43">
        <v>9</v>
      </c>
      <c r="B169" s="43">
        <v>9</v>
      </c>
      <c r="C169" s="1" t="s">
        <v>362</v>
      </c>
      <c r="D169" s="28" t="s">
        <v>41</v>
      </c>
      <c r="E169" s="29">
        <v>82</v>
      </c>
      <c r="F169" s="29">
        <v>109</v>
      </c>
      <c r="G169" s="29">
        <v>124</v>
      </c>
      <c r="H169" s="29">
        <v>78</v>
      </c>
      <c r="I169" s="29">
        <v>122</v>
      </c>
      <c r="J169" s="29"/>
      <c r="K169" s="31">
        <f t="shared" si="22"/>
        <v>437</v>
      </c>
      <c r="L169" s="29" t="s">
        <v>1020</v>
      </c>
      <c r="M169" s="29"/>
      <c r="N169" s="33">
        <f t="shared" si="23"/>
        <v>436.9837</v>
      </c>
      <c r="O169" s="29">
        <f t="shared" si="24"/>
        <v>5</v>
      </c>
      <c r="P169" s="31">
        <f t="shared" ca="1" si="25"/>
        <v>0</v>
      </c>
      <c r="Q169" s="32">
        <f t="shared" si="26"/>
        <v>437.07796979999995</v>
      </c>
      <c r="R169" s="29">
        <v>82</v>
      </c>
      <c r="S169" s="29">
        <v>109</v>
      </c>
      <c r="T169" s="29">
        <v>124</v>
      </c>
      <c r="U169" s="29">
        <v>122</v>
      </c>
      <c r="V169" s="29">
        <v>78</v>
      </c>
      <c r="W169" s="29"/>
      <c r="Z169" s="26"/>
      <c r="AA169" s="26"/>
    </row>
    <row r="170" spans="1:27" ht="15">
      <c r="A170" s="43">
        <v>10</v>
      </c>
      <c r="B170" s="43">
        <v>10</v>
      </c>
      <c r="C170" s="1" t="s">
        <v>748</v>
      </c>
      <c r="D170" s="28" t="s">
        <v>37</v>
      </c>
      <c r="E170" s="29">
        <v>136</v>
      </c>
      <c r="F170" s="29">
        <v>146</v>
      </c>
      <c r="G170" s="29"/>
      <c r="H170" s="29">
        <v>140</v>
      </c>
      <c r="I170" s="29"/>
      <c r="J170" s="29"/>
      <c r="K170" s="31">
        <f t="shared" si="22"/>
        <v>422</v>
      </c>
      <c r="L170" s="29" t="s">
        <v>1020</v>
      </c>
      <c r="M170" s="29"/>
      <c r="N170" s="33">
        <f t="shared" si="23"/>
        <v>421.98360000000002</v>
      </c>
      <c r="O170" s="29">
        <f t="shared" si="24"/>
        <v>3</v>
      </c>
      <c r="P170" s="31">
        <f t="shared" ca="1" si="25"/>
        <v>0</v>
      </c>
      <c r="Q170" s="32">
        <f t="shared" si="26"/>
        <v>422.13560000000001</v>
      </c>
      <c r="R170" s="29">
        <v>136</v>
      </c>
      <c r="S170" s="29">
        <v>146</v>
      </c>
      <c r="T170" s="29">
        <v>140</v>
      </c>
      <c r="U170" s="29"/>
      <c r="V170" s="29"/>
      <c r="W170" s="29"/>
      <c r="Z170" s="26"/>
      <c r="AA170" s="26"/>
    </row>
    <row r="171" spans="1:27" ht="15">
      <c r="A171" s="43">
        <v>11</v>
      </c>
      <c r="B171" s="43">
        <v>11</v>
      </c>
      <c r="C171" s="1" t="s">
        <v>331</v>
      </c>
      <c r="D171" s="28" t="s">
        <v>67</v>
      </c>
      <c r="E171" s="29">
        <v>103</v>
      </c>
      <c r="F171" s="29">
        <v>135</v>
      </c>
      <c r="G171" s="29"/>
      <c r="H171" s="29"/>
      <c r="I171" s="29">
        <v>140</v>
      </c>
      <c r="J171" s="29"/>
      <c r="K171" s="31">
        <f t="shared" si="22"/>
        <v>378</v>
      </c>
      <c r="L171" s="29" t="s">
        <v>1020</v>
      </c>
      <c r="M171" s="29"/>
      <c r="N171" s="33">
        <f t="shared" si="23"/>
        <v>377.98349999999999</v>
      </c>
      <c r="O171" s="29">
        <f t="shared" si="24"/>
        <v>3</v>
      </c>
      <c r="P171" s="31">
        <f t="shared" ca="1" si="25"/>
        <v>0</v>
      </c>
      <c r="Q171" s="32">
        <f t="shared" si="26"/>
        <v>378.10140000000001</v>
      </c>
      <c r="R171" s="29">
        <v>103</v>
      </c>
      <c r="S171" s="29">
        <v>135</v>
      </c>
      <c r="T171" s="29">
        <v>140</v>
      </c>
      <c r="U171" s="29"/>
      <c r="V171" s="29"/>
      <c r="W171" s="29"/>
      <c r="Z171" s="26"/>
      <c r="AA171" s="26"/>
    </row>
    <row r="172" spans="1:27" ht="15">
      <c r="A172" s="43">
        <v>12</v>
      </c>
      <c r="B172" s="43">
        <v>12</v>
      </c>
      <c r="C172" s="1" t="s">
        <v>337</v>
      </c>
      <c r="D172" s="28" t="s">
        <v>28</v>
      </c>
      <c r="E172" s="29"/>
      <c r="F172" s="29">
        <v>137</v>
      </c>
      <c r="G172" s="29"/>
      <c r="H172" s="29">
        <v>98</v>
      </c>
      <c r="I172" s="29">
        <v>136</v>
      </c>
      <c r="J172" s="29"/>
      <c r="K172" s="31">
        <f t="shared" si="22"/>
        <v>371</v>
      </c>
      <c r="L172" s="29" t="s">
        <v>1020</v>
      </c>
      <c r="M172" s="29"/>
      <c r="N172" s="33">
        <f t="shared" si="23"/>
        <v>370.98340000000002</v>
      </c>
      <c r="O172" s="29">
        <f t="shared" si="24"/>
        <v>3</v>
      </c>
      <c r="P172" s="31">
        <f t="shared" ca="1" si="25"/>
        <v>0</v>
      </c>
      <c r="Q172" s="32">
        <f t="shared" si="26"/>
        <v>370.99855799999995</v>
      </c>
      <c r="R172" s="29"/>
      <c r="S172" s="29">
        <v>137</v>
      </c>
      <c r="T172" s="29">
        <v>136</v>
      </c>
      <c r="U172" s="29">
        <v>98</v>
      </c>
      <c r="V172" s="29"/>
      <c r="W172" s="29"/>
      <c r="Z172" s="26"/>
      <c r="AA172" s="26"/>
    </row>
    <row r="173" spans="1:27" ht="15">
      <c r="A173" s="43">
        <v>13</v>
      </c>
      <c r="B173" s="43">
        <v>13</v>
      </c>
      <c r="C173" s="1" t="s">
        <v>371</v>
      </c>
      <c r="D173" s="28" t="s">
        <v>95</v>
      </c>
      <c r="E173" s="29"/>
      <c r="F173" s="29">
        <v>124</v>
      </c>
      <c r="G173" s="29"/>
      <c r="H173" s="29">
        <v>101</v>
      </c>
      <c r="I173" s="29">
        <v>118</v>
      </c>
      <c r="J173" s="29"/>
      <c r="K173" s="31">
        <f t="shared" si="22"/>
        <v>343</v>
      </c>
      <c r="L173" s="29" t="s">
        <v>1020</v>
      </c>
      <c r="M173" s="29"/>
      <c r="N173" s="33">
        <f t="shared" si="23"/>
        <v>342.98329999999999</v>
      </c>
      <c r="O173" s="29">
        <f t="shared" si="24"/>
        <v>3</v>
      </c>
      <c r="P173" s="31">
        <f t="shared" ca="1" si="25"/>
        <v>0</v>
      </c>
      <c r="Q173" s="32">
        <f t="shared" si="26"/>
        <v>342.99698099999995</v>
      </c>
      <c r="R173" s="29"/>
      <c r="S173" s="29">
        <v>124</v>
      </c>
      <c r="T173" s="29">
        <v>118</v>
      </c>
      <c r="U173" s="29">
        <v>101</v>
      </c>
      <c r="V173" s="29"/>
      <c r="W173" s="29"/>
      <c r="Z173" s="26"/>
      <c r="AA173" s="26"/>
    </row>
    <row r="174" spans="1:27" ht="15">
      <c r="A174" s="43">
        <v>14</v>
      </c>
      <c r="B174" s="43">
        <v>14</v>
      </c>
      <c r="C174" s="1" t="s">
        <v>749</v>
      </c>
      <c r="D174" s="28" t="s">
        <v>67</v>
      </c>
      <c r="E174" s="29"/>
      <c r="F174" s="29">
        <v>99</v>
      </c>
      <c r="G174" s="29">
        <v>126</v>
      </c>
      <c r="H174" s="29">
        <v>104</v>
      </c>
      <c r="I174" s="29"/>
      <c r="J174" s="29"/>
      <c r="K174" s="31">
        <f t="shared" si="22"/>
        <v>329</v>
      </c>
      <c r="L174" s="29" t="s">
        <v>1020</v>
      </c>
      <c r="M174" s="29"/>
      <c r="N174" s="33">
        <f t="shared" si="23"/>
        <v>328.98320000000001</v>
      </c>
      <c r="O174" s="29">
        <f t="shared" si="24"/>
        <v>3</v>
      </c>
      <c r="P174" s="31">
        <f t="shared" ca="1" si="25"/>
        <v>0</v>
      </c>
      <c r="Q174" s="32">
        <f t="shared" si="26"/>
        <v>328.99446400000005</v>
      </c>
      <c r="R174" s="29"/>
      <c r="S174" s="29">
        <v>99</v>
      </c>
      <c r="T174" s="29">
        <v>126</v>
      </c>
      <c r="U174" s="29">
        <v>104</v>
      </c>
      <c r="V174" s="29"/>
      <c r="W174" s="29"/>
      <c r="Z174" s="26"/>
      <c r="AA174" s="26"/>
    </row>
    <row r="175" spans="1:27" ht="15">
      <c r="A175" s="43">
        <v>15</v>
      </c>
      <c r="B175" s="43">
        <v>15</v>
      </c>
      <c r="C175" s="1" t="s">
        <v>750</v>
      </c>
      <c r="D175" s="28" t="s">
        <v>77</v>
      </c>
      <c r="E175" s="29">
        <v>90</v>
      </c>
      <c r="F175" s="29">
        <v>117</v>
      </c>
      <c r="G175" s="29"/>
      <c r="H175" s="29">
        <v>106</v>
      </c>
      <c r="I175" s="29"/>
      <c r="J175" s="29"/>
      <c r="K175" s="31">
        <f t="shared" si="22"/>
        <v>313</v>
      </c>
      <c r="L175" s="29" t="s">
        <v>1020</v>
      </c>
      <c r="M175" s="29"/>
      <c r="N175" s="33">
        <f t="shared" si="23"/>
        <v>312.98309999999998</v>
      </c>
      <c r="O175" s="29">
        <f t="shared" si="24"/>
        <v>3</v>
      </c>
      <c r="P175" s="31">
        <f t="shared" ca="1" si="25"/>
        <v>0</v>
      </c>
      <c r="Q175" s="32">
        <f t="shared" si="26"/>
        <v>313.08585999999997</v>
      </c>
      <c r="R175" s="29">
        <v>90</v>
      </c>
      <c r="S175" s="29">
        <v>117</v>
      </c>
      <c r="T175" s="29">
        <v>106</v>
      </c>
      <c r="U175" s="29"/>
      <c r="V175" s="29"/>
      <c r="W175" s="29"/>
      <c r="Z175" s="26"/>
      <c r="AA175" s="26"/>
    </row>
    <row r="176" spans="1:27" ht="15">
      <c r="A176" s="43">
        <v>16</v>
      </c>
      <c r="B176" s="43" t="s">
        <v>70</v>
      </c>
      <c r="C176" s="1" t="s">
        <v>751</v>
      </c>
      <c r="D176" s="28" t="s">
        <v>31</v>
      </c>
      <c r="E176" s="29">
        <v>166</v>
      </c>
      <c r="F176" s="29"/>
      <c r="G176" s="29"/>
      <c r="H176" s="29">
        <v>146</v>
      </c>
      <c r="I176" s="29"/>
      <c r="J176" s="29"/>
      <c r="K176" s="31">
        <f t="shared" si="22"/>
        <v>312</v>
      </c>
      <c r="L176" s="29" t="s">
        <v>1021</v>
      </c>
      <c r="M176" s="29"/>
      <c r="N176" s="33">
        <f t="shared" si="23"/>
        <v>311.983</v>
      </c>
      <c r="O176" s="29">
        <f t="shared" si="24"/>
        <v>2</v>
      </c>
      <c r="P176" s="31">
        <f t="shared" ca="1" si="25"/>
        <v>0</v>
      </c>
      <c r="Q176" s="32">
        <f t="shared" si="26"/>
        <v>312.15046000000001</v>
      </c>
      <c r="R176" s="29">
        <v>166</v>
      </c>
      <c r="S176" s="29"/>
      <c r="T176" s="29">
        <v>146</v>
      </c>
      <c r="U176" s="29"/>
      <c r="V176" s="29"/>
      <c r="W176" s="29"/>
      <c r="Z176" s="26"/>
      <c r="AA176" s="26"/>
    </row>
    <row r="177" spans="1:27" ht="15">
      <c r="A177" s="43">
        <v>17</v>
      </c>
      <c r="B177" s="43">
        <v>16</v>
      </c>
      <c r="C177" s="1" t="s">
        <v>752</v>
      </c>
      <c r="D177" s="28" t="s">
        <v>37</v>
      </c>
      <c r="E177" s="29"/>
      <c r="F177" s="29">
        <v>150</v>
      </c>
      <c r="G177" s="29">
        <v>160</v>
      </c>
      <c r="H177" s="29"/>
      <c r="I177" s="29"/>
      <c r="J177" s="29"/>
      <c r="K177" s="31">
        <f t="shared" si="22"/>
        <v>310</v>
      </c>
      <c r="L177" s="29" t="s">
        <v>1020</v>
      </c>
      <c r="M177" s="29"/>
      <c r="N177" s="33">
        <f t="shared" si="23"/>
        <v>309.98289999999997</v>
      </c>
      <c r="O177" s="29">
        <f t="shared" si="24"/>
        <v>2</v>
      </c>
      <c r="P177" s="31">
        <f t="shared" ca="1" si="25"/>
        <v>0</v>
      </c>
      <c r="Q177" s="32">
        <f t="shared" si="26"/>
        <v>309.99949999999995</v>
      </c>
      <c r="R177" s="29"/>
      <c r="S177" s="29">
        <v>150</v>
      </c>
      <c r="T177" s="29">
        <v>160</v>
      </c>
      <c r="U177" s="29"/>
      <c r="V177" s="29"/>
      <c r="W177" s="29"/>
      <c r="Z177" s="26"/>
      <c r="AA177" s="26"/>
    </row>
    <row r="178" spans="1:27" ht="15">
      <c r="A178" s="43">
        <v>18</v>
      </c>
      <c r="B178" s="43">
        <v>17</v>
      </c>
      <c r="C178" s="1" t="s">
        <v>379</v>
      </c>
      <c r="D178" s="28" t="s">
        <v>67</v>
      </c>
      <c r="E178" s="29">
        <v>75</v>
      </c>
      <c r="F178" s="29"/>
      <c r="G178" s="29"/>
      <c r="H178" s="29">
        <v>86</v>
      </c>
      <c r="I178" s="29">
        <v>114</v>
      </c>
      <c r="J178" s="29"/>
      <c r="K178" s="31">
        <f t="shared" si="22"/>
        <v>275</v>
      </c>
      <c r="L178" s="29" t="s">
        <v>1020</v>
      </c>
      <c r="M178" s="29"/>
      <c r="N178" s="33">
        <f t="shared" si="23"/>
        <v>274.9828</v>
      </c>
      <c r="O178" s="29">
        <f t="shared" si="24"/>
        <v>3</v>
      </c>
      <c r="P178" s="31">
        <f t="shared" ca="1" si="25"/>
        <v>0</v>
      </c>
      <c r="Q178" s="32">
        <f t="shared" si="26"/>
        <v>275.05902600000002</v>
      </c>
      <c r="R178" s="29">
        <v>75</v>
      </c>
      <c r="S178" s="29"/>
      <c r="T178" s="29">
        <v>114</v>
      </c>
      <c r="U178" s="29">
        <v>86</v>
      </c>
      <c r="V178" s="29"/>
      <c r="W178" s="29"/>
      <c r="Z178" s="26"/>
      <c r="AA178" s="26"/>
    </row>
    <row r="179" spans="1:27" ht="15">
      <c r="A179" s="43">
        <v>19</v>
      </c>
      <c r="B179" s="43">
        <v>18</v>
      </c>
      <c r="C179" s="1" t="s">
        <v>352</v>
      </c>
      <c r="D179" s="28" t="s">
        <v>87</v>
      </c>
      <c r="E179" s="29"/>
      <c r="F179" s="29">
        <v>130</v>
      </c>
      <c r="G179" s="29"/>
      <c r="H179" s="29"/>
      <c r="I179" s="29">
        <v>128</v>
      </c>
      <c r="J179" s="29"/>
      <c r="K179" s="31">
        <f t="shared" si="22"/>
        <v>258</v>
      </c>
      <c r="L179" s="29" t="s">
        <v>1020</v>
      </c>
      <c r="M179" s="29"/>
      <c r="N179" s="33">
        <f t="shared" si="23"/>
        <v>257.98270000000002</v>
      </c>
      <c r="O179" s="29">
        <f t="shared" si="24"/>
        <v>2</v>
      </c>
      <c r="P179" s="31">
        <f t="shared" ca="1" si="25"/>
        <v>0</v>
      </c>
      <c r="Q179" s="32">
        <f t="shared" si="26"/>
        <v>257.99698000000001</v>
      </c>
      <c r="R179" s="29"/>
      <c r="S179" s="29">
        <v>130</v>
      </c>
      <c r="T179" s="29">
        <v>128</v>
      </c>
      <c r="U179" s="29"/>
      <c r="V179" s="29"/>
      <c r="W179" s="29"/>
      <c r="Z179" s="26"/>
      <c r="AA179" s="26"/>
    </row>
    <row r="180" spans="1:27" ht="15">
      <c r="A180" s="43">
        <v>20</v>
      </c>
      <c r="B180" s="43">
        <v>19</v>
      </c>
      <c r="C180" s="1" t="s">
        <v>753</v>
      </c>
      <c r="D180" s="28" t="s">
        <v>167</v>
      </c>
      <c r="E180" s="29">
        <v>122</v>
      </c>
      <c r="F180" s="29">
        <v>77</v>
      </c>
      <c r="G180" s="29"/>
      <c r="H180" s="29">
        <v>58</v>
      </c>
      <c r="I180" s="29"/>
      <c r="J180" s="29"/>
      <c r="K180" s="31">
        <f t="shared" si="22"/>
        <v>257</v>
      </c>
      <c r="L180" s="29" t="s">
        <v>1020</v>
      </c>
      <c r="M180" s="29"/>
      <c r="N180" s="33">
        <f t="shared" si="23"/>
        <v>256.98259999999999</v>
      </c>
      <c r="O180" s="29">
        <f t="shared" si="24"/>
        <v>3</v>
      </c>
      <c r="P180" s="31">
        <f t="shared" ca="1" si="25"/>
        <v>0</v>
      </c>
      <c r="Q180" s="32">
        <f t="shared" si="26"/>
        <v>257.11288000000002</v>
      </c>
      <c r="R180" s="29">
        <v>122</v>
      </c>
      <c r="S180" s="29">
        <v>77</v>
      </c>
      <c r="T180" s="29">
        <v>58</v>
      </c>
      <c r="U180" s="29"/>
      <c r="V180" s="29"/>
      <c r="W180" s="29"/>
      <c r="Z180" s="26"/>
      <c r="AA180" s="26"/>
    </row>
    <row r="181" spans="1:27" ht="15">
      <c r="A181" s="43">
        <v>21</v>
      </c>
      <c r="B181" s="43">
        <v>20</v>
      </c>
      <c r="C181" s="1" t="s">
        <v>754</v>
      </c>
      <c r="D181" s="28" t="s">
        <v>37</v>
      </c>
      <c r="E181" s="29"/>
      <c r="F181" s="29"/>
      <c r="G181" s="29">
        <v>111</v>
      </c>
      <c r="H181" s="29">
        <v>87</v>
      </c>
      <c r="I181" s="29"/>
      <c r="J181" s="29"/>
      <c r="K181" s="31">
        <f t="shared" si="22"/>
        <v>198</v>
      </c>
      <c r="L181" s="31" t="s">
        <v>1020</v>
      </c>
      <c r="M181" s="31"/>
      <c r="N181" s="33">
        <f t="shared" si="23"/>
        <v>197.98249999999999</v>
      </c>
      <c r="O181" s="31">
        <f t="shared" si="24"/>
        <v>2</v>
      </c>
      <c r="P181" s="31">
        <f t="shared" ca="1" si="25"/>
        <v>0</v>
      </c>
      <c r="Q181" s="32">
        <f t="shared" si="26"/>
        <v>197.98369700000001</v>
      </c>
      <c r="R181" s="29"/>
      <c r="S181" s="29"/>
      <c r="T181" s="29">
        <v>111</v>
      </c>
      <c r="U181" s="29">
        <v>87</v>
      </c>
      <c r="V181" s="29"/>
      <c r="W181" s="29"/>
      <c r="Z181" s="26"/>
      <c r="AA181" s="26"/>
    </row>
    <row r="182" spans="1:27" ht="15">
      <c r="A182" s="43">
        <v>22</v>
      </c>
      <c r="B182" s="43">
        <v>21</v>
      </c>
      <c r="C182" s="1" t="s">
        <v>755</v>
      </c>
      <c r="D182" s="28" t="s">
        <v>87</v>
      </c>
      <c r="E182" s="29"/>
      <c r="F182" s="29">
        <v>86</v>
      </c>
      <c r="G182" s="29">
        <v>109</v>
      </c>
      <c r="H182" s="29"/>
      <c r="I182" s="29"/>
      <c r="J182" s="29"/>
      <c r="K182" s="31">
        <f t="shared" si="22"/>
        <v>195</v>
      </c>
      <c r="L182" s="29" t="s">
        <v>1020</v>
      </c>
      <c r="M182" s="29"/>
      <c r="N182" s="33">
        <f t="shared" si="23"/>
        <v>194.98240000000001</v>
      </c>
      <c r="O182" s="29">
        <f t="shared" si="24"/>
        <v>2</v>
      </c>
      <c r="P182" s="31">
        <f t="shared" ca="1" si="25"/>
        <v>0</v>
      </c>
      <c r="Q182" s="32">
        <f t="shared" si="26"/>
        <v>194.99209000000002</v>
      </c>
      <c r="R182" s="29"/>
      <c r="S182" s="29">
        <v>86</v>
      </c>
      <c r="T182" s="29">
        <v>109</v>
      </c>
      <c r="U182" s="29"/>
      <c r="V182" s="29"/>
      <c r="W182" s="29"/>
      <c r="Z182" s="26"/>
      <c r="AA182" s="26"/>
    </row>
    <row r="183" spans="1:27" ht="15">
      <c r="A183" s="43">
        <v>23</v>
      </c>
      <c r="B183" s="43">
        <v>22</v>
      </c>
      <c r="C183" s="1" t="s">
        <v>756</v>
      </c>
      <c r="D183" s="28" t="s">
        <v>67</v>
      </c>
      <c r="E183" s="29"/>
      <c r="F183" s="29">
        <v>78</v>
      </c>
      <c r="G183" s="29">
        <v>105</v>
      </c>
      <c r="H183" s="29"/>
      <c r="I183" s="29"/>
      <c r="J183" s="29"/>
      <c r="K183" s="31">
        <f t="shared" si="22"/>
        <v>183</v>
      </c>
      <c r="L183" s="29" t="s">
        <v>1020</v>
      </c>
      <c r="M183" s="29"/>
      <c r="N183" s="33">
        <f t="shared" si="23"/>
        <v>182.98230000000001</v>
      </c>
      <c r="O183" s="29">
        <f t="shared" si="24"/>
        <v>2</v>
      </c>
      <c r="P183" s="31">
        <f t="shared" ca="1" si="25"/>
        <v>0</v>
      </c>
      <c r="Q183" s="32">
        <f t="shared" si="26"/>
        <v>182.99115</v>
      </c>
      <c r="R183" s="29"/>
      <c r="S183" s="29">
        <v>78</v>
      </c>
      <c r="T183" s="29">
        <v>105</v>
      </c>
      <c r="U183" s="29"/>
      <c r="V183" s="29"/>
      <c r="W183" s="29"/>
      <c r="Z183" s="26"/>
      <c r="AA183" s="26"/>
    </row>
    <row r="184" spans="1:27" ht="15">
      <c r="A184" s="43">
        <v>24</v>
      </c>
      <c r="B184" s="43">
        <v>23</v>
      </c>
      <c r="C184" s="1" t="s">
        <v>757</v>
      </c>
      <c r="D184" s="28" t="s">
        <v>60</v>
      </c>
      <c r="E184" s="29">
        <v>171</v>
      </c>
      <c r="F184" s="29"/>
      <c r="G184" s="29"/>
      <c r="H184" s="29"/>
      <c r="I184" s="29"/>
      <c r="J184" s="29"/>
      <c r="K184" s="31">
        <f t="shared" si="22"/>
        <v>171</v>
      </c>
      <c r="L184" s="29" t="s">
        <v>1020</v>
      </c>
      <c r="M184" s="29"/>
      <c r="N184" s="33">
        <f t="shared" si="23"/>
        <v>170.98220000000001</v>
      </c>
      <c r="O184" s="29">
        <f t="shared" si="24"/>
        <v>1</v>
      </c>
      <c r="P184" s="31">
        <f t="shared" ca="1" si="25"/>
        <v>0</v>
      </c>
      <c r="Q184" s="32">
        <f t="shared" si="26"/>
        <v>171.1532</v>
      </c>
      <c r="R184" s="29">
        <v>171</v>
      </c>
      <c r="S184" s="29"/>
      <c r="T184" s="29"/>
      <c r="U184" s="29"/>
      <c r="V184" s="29"/>
      <c r="W184" s="29"/>
      <c r="Z184" s="26"/>
      <c r="AA184" s="26"/>
    </row>
    <row r="185" spans="1:27" ht="15">
      <c r="A185" s="43">
        <v>25</v>
      </c>
      <c r="B185" s="43">
        <v>24</v>
      </c>
      <c r="C185" s="1" t="s">
        <v>758</v>
      </c>
      <c r="D185" s="28" t="s">
        <v>190</v>
      </c>
      <c r="E185" s="29">
        <v>167</v>
      </c>
      <c r="F185" s="29"/>
      <c r="G185" s="29"/>
      <c r="H185" s="29"/>
      <c r="I185" s="29"/>
      <c r="J185" s="29"/>
      <c r="K185" s="31">
        <f t="shared" si="22"/>
        <v>167</v>
      </c>
      <c r="L185" s="29" t="s">
        <v>1020</v>
      </c>
      <c r="M185" s="29"/>
      <c r="N185" s="33">
        <f t="shared" si="23"/>
        <v>166.9821</v>
      </c>
      <c r="O185" s="29">
        <f t="shared" si="24"/>
        <v>1</v>
      </c>
      <c r="P185" s="31">
        <f t="shared" ca="1" si="25"/>
        <v>0</v>
      </c>
      <c r="Q185" s="32">
        <f t="shared" si="26"/>
        <v>167.1491</v>
      </c>
      <c r="R185" s="29">
        <v>167</v>
      </c>
      <c r="S185" s="29"/>
      <c r="T185" s="29"/>
      <c r="U185" s="29"/>
      <c r="V185" s="29"/>
      <c r="W185" s="29"/>
      <c r="Z185" s="26"/>
      <c r="AA185" s="26"/>
    </row>
    <row r="186" spans="1:27" ht="15">
      <c r="A186" s="43">
        <v>26</v>
      </c>
      <c r="B186" s="43">
        <v>25</v>
      </c>
      <c r="C186" s="1" t="s">
        <v>759</v>
      </c>
      <c r="D186" s="28" t="s">
        <v>49</v>
      </c>
      <c r="E186" s="29">
        <v>72</v>
      </c>
      <c r="F186" s="29">
        <v>92</v>
      </c>
      <c r="G186" s="29"/>
      <c r="H186" s="29"/>
      <c r="I186" s="29"/>
      <c r="J186" s="29"/>
      <c r="K186" s="31">
        <f t="shared" si="22"/>
        <v>164</v>
      </c>
      <c r="L186" s="29" t="s">
        <v>1020</v>
      </c>
      <c r="M186" s="29"/>
      <c r="N186" s="33">
        <f t="shared" si="23"/>
        <v>163.982</v>
      </c>
      <c r="O186" s="29">
        <f t="shared" si="24"/>
        <v>2</v>
      </c>
      <c r="P186" s="31">
        <f t="shared" ca="1" si="25"/>
        <v>0</v>
      </c>
      <c r="Q186" s="32">
        <f t="shared" si="26"/>
        <v>164.06319999999999</v>
      </c>
      <c r="R186" s="29">
        <v>72</v>
      </c>
      <c r="S186" s="29">
        <v>92</v>
      </c>
      <c r="T186" s="29"/>
      <c r="U186" s="29"/>
      <c r="V186" s="29"/>
      <c r="W186" s="29"/>
      <c r="Z186" s="26"/>
      <c r="AA186" s="26"/>
    </row>
    <row r="187" spans="1:27" ht="15">
      <c r="A187" s="43">
        <v>27</v>
      </c>
      <c r="B187" s="43">
        <v>26</v>
      </c>
      <c r="C187" s="1" t="s">
        <v>760</v>
      </c>
      <c r="D187" s="28" t="s">
        <v>56</v>
      </c>
      <c r="E187" s="29">
        <v>60</v>
      </c>
      <c r="F187" s="29"/>
      <c r="G187" s="29">
        <v>96</v>
      </c>
      <c r="H187" s="29"/>
      <c r="I187" s="29"/>
      <c r="J187" s="29"/>
      <c r="K187" s="31">
        <f t="shared" si="22"/>
        <v>156</v>
      </c>
      <c r="L187" s="29" t="s">
        <v>1020</v>
      </c>
      <c r="M187" s="29"/>
      <c r="N187" s="33">
        <f t="shared" si="23"/>
        <v>155.9819</v>
      </c>
      <c r="O187" s="29">
        <f t="shared" si="24"/>
        <v>2</v>
      </c>
      <c r="P187" s="31">
        <f t="shared" ca="1" si="25"/>
        <v>0</v>
      </c>
      <c r="Q187" s="32">
        <f t="shared" si="26"/>
        <v>156.04285999999999</v>
      </c>
      <c r="R187" s="29">
        <v>60</v>
      </c>
      <c r="S187" s="29"/>
      <c r="T187" s="29">
        <v>96</v>
      </c>
      <c r="U187" s="29"/>
      <c r="V187" s="29"/>
      <c r="W187" s="29"/>
      <c r="Z187" s="26"/>
      <c r="AA187" s="26"/>
    </row>
    <row r="188" spans="1:27" ht="15">
      <c r="A188" s="43">
        <v>28</v>
      </c>
      <c r="B188" s="43">
        <v>27</v>
      </c>
      <c r="C188" s="1" t="s">
        <v>761</v>
      </c>
      <c r="D188" s="28" t="s">
        <v>64</v>
      </c>
      <c r="E188" s="29"/>
      <c r="F188" s="29"/>
      <c r="G188" s="29"/>
      <c r="H188" s="29">
        <v>144</v>
      </c>
      <c r="I188" s="29"/>
      <c r="J188" s="29"/>
      <c r="K188" s="31">
        <f t="shared" si="22"/>
        <v>144</v>
      </c>
      <c r="L188" s="31" t="s">
        <v>1020</v>
      </c>
      <c r="M188" s="31"/>
      <c r="N188" s="33">
        <f t="shared" si="23"/>
        <v>143.98179999999999</v>
      </c>
      <c r="O188" s="31">
        <f t="shared" si="24"/>
        <v>1</v>
      </c>
      <c r="P188" s="31" t="str">
        <f t="shared" ca="1" si="25"/>
        <v>Y</v>
      </c>
      <c r="Q188" s="32">
        <f t="shared" si="26"/>
        <v>143.98324</v>
      </c>
      <c r="R188" s="29"/>
      <c r="S188" s="29"/>
      <c r="T188" s="29">
        <v>144</v>
      </c>
      <c r="U188" s="29"/>
      <c r="V188" s="29"/>
      <c r="W188" s="29"/>
      <c r="Z188" s="26"/>
      <c r="AA188" s="26"/>
    </row>
    <row r="189" spans="1:27" ht="15">
      <c r="A189" s="43">
        <v>29</v>
      </c>
      <c r="B189" s="43">
        <v>28</v>
      </c>
      <c r="C189" s="1" t="s">
        <v>762</v>
      </c>
      <c r="D189" s="28" t="s">
        <v>60</v>
      </c>
      <c r="E189" s="29"/>
      <c r="F189" s="29">
        <v>143</v>
      </c>
      <c r="G189" s="29"/>
      <c r="H189" s="29"/>
      <c r="I189" s="29"/>
      <c r="J189" s="29"/>
      <c r="K189" s="31">
        <f t="shared" si="22"/>
        <v>143</v>
      </c>
      <c r="L189" s="29" t="s">
        <v>1020</v>
      </c>
      <c r="M189" s="29"/>
      <c r="N189" s="33">
        <f t="shared" si="23"/>
        <v>142.98169999999999</v>
      </c>
      <c r="O189" s="29">
        <f t="shared" si="24"/>
        <v>1</v>
      </c>
      <c r="P189" s="31">
        <f t="shared" ca="1" si="25"/>
        <v>0</v>
      </c>
      <c r="Q189" s="32">
        <f t="shared" si="26"/>
        <v>142.99599999999998</v>
      </c>
      <c r="R189" s="29"/>
      <c r="S189" s="29">
        <v>143</v>
      </c>
      <c r="T189" s="29"/>
      <c r="U189" s="29"/>
      <c r="V189" s="29"/>
      <c r="W189" s="29"/>
      <c r="Z189" s="26"/>
      <c r="AA189" s="26"/>
    </row>
    <row r="190" spans="1:27" ht="15">
      <c r="A190" s="43">
        <v>30</v>
      </c>
      <c r="B190" s="43">
        <v>29</v>
      </c>
      <c r="C190" s="1" t="s">
        <v>763</v>
      </c>
      <c r="D190" s="28" t="s">
        <v>95</v>
      </c>
      <c r="E190" s="29">
        <v>138</v>
      </c>
      <c r="F190" s="29"/>
      <c r="G190" s="29"/>
      <c r="H190" s="29"/>
      <c r="I190" s="29"/>
      <c r="J190" s="29"/>
      <c r="K190" s="31">
        <f t="shared" si="22"/>
        <v>138</v>
      </c>
      <c r="L190" s="29" t="s">
        <v>1020</v>
      </c>
      <c r="M190" s="29"/>
      <c r="N190" s="33">
        <f t="shared" si="23"/>
        <v>137.98159999999999</v>
      </c>
      <c r="O190" s="29">
        <f t="shared" si="24"/>
        <v>1</v>
      </c>
      <c r="P190" s="31">
        <f t="shared" ca="1" si="25"/>
        <v>0</v>
      </c>
      <c r="Q190" s="32">
        <f t="shared" si="26"/>
        <v>138.11959999999999</v>
      </c>
      <c r="R190" s="29">
        <v>138</v>
      </c>
      <c r="S190" s="29"/>
      <c r="T190" s="29"/>
      <c r="U190" s="29"/>
      <c r="V190" s="29"/>
      <c r="W190" s="29"/>
      <c r="Z190" s="26"/>
      <c r="AA190" s="26"/>
    </row>
    <row r="191" spans="1:27" ht="15">
      <c r="A191" s="43">
        <v>31</v>
      </c>
      <c r="B191" s="43" t="s">
        <v>70</v>
      </c>
      <c r="C191" s="1" t="s">
        <v>764</v>
      </c>
      <c r="D191" s="28" t="s">
        <v>31</v>
      </c>
      <c r="E191" s="29">
        <v>53</v>
      </c>
      <c r="F191" s="29">
        <v>85</v>
      </c>
      <c r="G191" s="29"/>
      <c r="H191" s="29"/>
      <c r="I191" s="29"/>
      <c r="J191" s="29"/>
      <c r="K191" s="31">
        <f t="shared" si="22"/>
        <v>138</v>
      </c>
      <c r="L191" s="29" t="s">
        <v>1021</v>
      </c>
      <c r="M191" s="29"/>
      <c r="N191" s="33">
        <f t="shared" si="23"/>
        <v>137.98150000000001</v>
      </c>
      <c r="O191" s="29">
        <f t="shared" si="24"/>
        <v>2</v>
      </c>
      <c r="P191" s="31">
        <f t="shared" ca="1" si="25"/>
        <v>0</v>
      </c>
      <c r="Q191" s="32">
        <f t="shared" si="26"/>
        <v>138.04300000000001</v>
      </c>
      <c r="R191" s="29">
        <v>53</v>
      </c>
      <c r="S191" s="29">
        <v>85</v>
      </c>
      <c r="T191" s="29"/>
      <c r="U191" s="29"/>
      <c r="V191" s="29"/>
      <c r="W191" s="29"/>
      <c r="Z191" s="26"/>
      <c r="AA191" s="26"/>
    </row>
    <row r="192" spans="1:27" ht="15">
      <c r="A192" s="43">
        <v>32</v>
      </c>
      <c r="B192" s="43">
        <v>30</v>
      </c>
      <c r="C192" s="1" t="s">
        <v>765</v>
      </c>
      <c r="D192" s="28" t="s">
        <v>185</v>
      </c>
      <c r="E192" s="29"/>
      <c r="F192" s="29">
        <v>119</v>
      </c>
      <c r="G192" s="29"/>
      <c r="H192" s="29"/>
      <c r="I192" s="29"/>
      <c r="J192" s="29"/>
      <c r="K192" s="31">
        <f t="shared" si="22"/>
        <v>119</v>
      </c>
      <c r="L192" s="29" t="s">
        <v>1020</v>
      </c>
      <c r="M192" s="29"/>
      <c r="N192" s="33">
        <f t="shared" si="23"/>
        <v>118.98139999999999</v>
      </c>
      <c r="O192" s="29">
        <f t="shared" si="24"/>
        <v>1</v>
      </c>
      <c r="P192" s="31">
        <f t="shared" ca="1" si="25"/>
        <v>0</v>
      </c>
      <c r="Q192" s="32">
        <f t="shared" si="26"/>
        <v>118.99329999999999</v>
      </c>
      <c r="R192" s="29"/>
      <c r="S192" s="29">
        <v>119</v>
      </c>
      <c r="T192" s="29"/>
      <c r="U192" s="29"/>
      <c r="V192" s="29"/>
      <c r="W192" s="29"/>
      <c r="Z192" s="26"/>
      <c r="AA192" s="26"/>
    </row>
    <row r="193" spans="1:27" ht="15">
      <c r="A193" s="43">
        <v>33</v>
      </c>
      <c r="B193" s="43">
        <v>31</v>
      </c>
      <c r="C193" s="1" t="s">
        <v>766</v>
      </c>
      <c r="D193" s="28" t="s">
        <v>37</v>
      </c>
      <c r="E193" s="29">
        <v>109</v>
      </c>
      <c r="F193" s="29"/>
      <c r="G193" s="29"/>
      <c r="H193" s="29"/>
      <c r="I193" s="29"/>
      <c r="J193" s="29"/>
      <c r="K193" s="31">
        <f t="shared" si="22"/>
        <v>109</v>
      </c>
      <c r="L193" s="29" t="s">
        <v>1020</v>
      </c>
      <c r="M193" s="29"/>
      <c r="N193" s="33">
        <f t="shared" si="23"/>
        <v>108.9813</v>
      </c>
      <c r="O193" s="29">
        <f t="shared" si="24"/>
        <v>1</v>
      </c>
      <c r="P193" s="31">
        <f t="shared" ca="1" si="25"/>
        <v>0</v>
      </c>
      <c r="Q193" s="32">
        <f t="shared" si="26"/>
        <v>109.0903</v>
      </c>
      <c r="R193" s="29">
        <v>109</v>
      </c>
      <c r="S193" s="29"/>
      <c r="T193" s="29"/>
      <c r="U193" s="29"/>
      <c r="V193" s="29"/>
      <c r="W193" s="29"/>
      <c r="Z193" s="26"/>
      <c r="AA193" s="26"/>
    </row>
    <row r="194" spans="1:27" ht="15">
      <c r="A194" s="43">
        <v>34</v>
      </c>
      <c r="B194" s="43">
        <v>32</v>
      </c>
      <c r="C194" s="1" t="s">
        <v>767</v>
      </c>
      <c r="D194" s="28" t="s">
        <v>60</v>
      </c>
      <c r="E194" s="29">
        <v>94</v>
      </c>
      <c r="F194" s="29"/>
      <c r="G194" s="29"/>
      <c r="H194" s="29"/>
      <c r="I194" s="29"/>
      <c r="J194" s="29"/>
      <c r="K194" s="31">
        <f t="shared" si="22"/>
        <v>94</v>
      </c>
      <c r="L194" s="29" t="s">
        <v>1020</v>
      </c>
      <c r="M194" s="29"/>
      <c r="N194" s="33">
        <f t="shared" si="23"/>
        <v>93.981200000000001</v>
      </c>
      <c r="O194" s="29">
        <f t="shared" si="24"/>
        <v>1</v>
      </c>
      <c r="P194" s="31">
        <f t="shared" ca="1" si="25"/>
        <v>0</v>
      </c>
      <c r="Q194" s="32">
        <f t="shared" si="26"/>
        <v>94.075199999999995</v>
      </c>
      <c r="R194" s="29">
        <v>94</v>
      </c>
      <c r="S194" s="29"/>
      <c r="T194" s="29"/>
      <c r="U194" s="29"/>
      <c r="V194" s="29"/>
      <c r="W194" s="29"/>
      <c r="Z194" s="26"/>
      <c r="AA194" s="26"/>
    </row>
    <row r="195" spans="1:27" ht="15">
      <c r="A195" s="43">
        <v>35</v>
      </c>
      <c r="B195" s="43">
        <v>33</v>
      </c>
      <c r="C195" s="1" t="s">
        <v>768</v>
      </c>
      <c r="D195" s="28" t="s">
        <v>87</v>
      </c>
      <c r="E195" s="29"/>
      <c r="F195" s="29"/>
      <c r="G195" s="29">
        <v>86</v>
      </c>
      <c r="H195" s="29"/>
      <c r="I195" s="29"/>
      <c r="J195" s="29"/>
      <c r="K195" s="31">
        <f t="shared" si="22"/>
        <v>86</v>
      </c>
      <c r="L195" s="31" t="s">
        <v>1020</v>
      </c>
      <c r="M195" s="31"/>
      <c r="N195" s="33">
        <f t="shared" si="23"/>
        <v>85.981099999999998</v>
      </c>
      <c r="O195" s="31">
        <f t="shared" si="24"/>
        <v>1</v>
      </c>
      <c r="P195" s="31">
        <f t="shared" ca="1" si="25"/>
        <v>0</v>
      </c>
      <c r="Q195" s="32">
        <f t="shared" si="26"/>
        <v>85.981960000000001</v>
      </c>
      <c r="R195" s="29"/>
      <c r="S195" s="29"/>
      <c r="T195" s="29">
        <v>86</v>
      </c>
      <c r="U195" s="29"/>
      <c r="V195" s="29"/>
      <c r="W195" s="29"/>
      <c r="Z195" s="26"/>
      <c r="AA195" s="26"/>
    </row>
    <row r="196" spans="1:27" ht="15">
      <c r="A196" s="43">
        <v>36</v>
      </c>
      <c r="B196" s="43">
        <v>34</v>
      </c>
      <c r="C196" s="1" t="s">
        <v>769</v>
      </c>
      <c r="D196" s="28" t="s">
        <v>167</v>
      </c>
      <c r="E196" s="29">
        <v>76</v>
      </c>
      <c r="F196" s="29"/>
      <c r="G196" s="29"/>
      <c r="H196" s="29"/>
      <c r="I196" s="29"/>
      <c r="J196" s="29"/>
      <c r="K196" s="31">
        <f t="shared" si="22"/>
        <v>76</v>
      </c>
      <c r="L196" s="29" t="s">
        <v>1020</v>
      </c>
      <c r="M196" s="29"/>
      <c r="N196" s="33">
        <f t="shared" si="23"/>
        <v>75.980999999999995</v>
      </c>
      <c r="O196" s="29">
        <f t="shared" si="24"/>
        <v>1</v>
      </c>
      <c r="P196" s="31">
        <f t="shared" ca="1" si="25"/>
        <v>0</v>
      </c>
      <c r="Q196" s="32">
        <f t="shared" si="26"/>
        <v>76.056999999999988</v>
      </c>
      <c r="R196" s="29">
        <v>76</v>
      </c>
      <c r="S196" s="29"/>
      <c r="T196" s="29"/>
      <c r="U196" s="29"/>
      <c r="V196" s="29"/>
      <c r="W196" s="29"/>
      <c r="Z196" s="26"/>
      <c r="AA196" s="26"/>
    </row>
    <row r="197" spans="1:27" ht="15">
      <c r="A197" s="43">
        <v>37</v>
      </c>
      <c r="B197" s="43">
        <v>35</v>
      </c>
      <c r="C197" s="1" t="s">
        <v>770</v>
      </c>
      <c r="D197" s="28" t="s">
        <v>67</v>
      </c>
      <c r="E197" s="29"/>
      <c r="F197" s="29"/>
      <c r="G197" s="29"/>
      <c r="H197" s="29">
        <v>67</v>
      </c>
      <c r="I197" s="29"/>
      <c r="J197" s="29"/>
      <c r="K197" s="31">
        <f t="shared" si="22"/>
        <v>67</v>
      </c>
      <c r="L197" s="31" t="s">
        <v>1020</v>
      </c>
      <c r="M197" s="31"/>
      <c r="N197" s="33">
        <f t="shared" si="23"/>
        <v>66.980900000000005</v>
      </c>
      <c r="O197" s="31">
        <f t="shared" si="24"/>
        <v>1</v>
      </c>
      <c r="P197" s="31" t="str">
        <f t="shared" ca="1" si="25"/>
        <v>Y</v>
      </c>
      <c r="Q197" s="32">
        <f t="shared" si="26"/>
        <v>66.981570000000005</v>
      </c>
      <c r="R197" s="29"/>
      <c r="S197" s="29"/>
      <c r="T197" s="29">
        <v>67</v>
      </c>
      <c r="U197" s="29"/>
      <c r="V197" s="29"/>
      <c r="W197" s="29"/>
      <c r="Z197" s="26"/>
      <c r="AA197" s="26"/>
    </row>
    <row r="198" spans="1:27" ht="15">
      <c r="A198" s="43">
        <v>38</v>
      </c>
      <c r="B198" s="43">
        <v>36</v>
      </c>
      <c r="C198" s="1" t="s">
        <v>771</v>
      </c>
      <c r="D198" s="28" t="s">
        <v>56</v>
      </c>
      <c r="E198" s="29">
        <v>61</v>
      </c>
      <c r="F198" s="29"/>
      <c r="G198" s="29"/>
      <c r="H198" s="29"/>
      <c r="I198" s="29"/>
      <c r="J198" s="29"/>
      <c r="K198" s="31">
        <f t="shared" si="22"/>
        <v>61</v>
      </c>
      <c r="L198" s="29" t="s">
        <v>1020</v>
      </c>
      <c r="M198" s="29"/>
      <c r="N198" s="33">
        <f t="shared" si="23"/>
        <v>60.980800000000002</v>
      </c>
      <c r="O198" s="29">
        <f t="shared" si="24"/>
        <v>1</v>
      </c>
      <c r="P198" s="31">
        <f t="shared" ca="1" si="25"/>
        <v>0</v>
      </c>
      <c r="Q198" s="32">
        <f t="shared" si="26"/>
        <v>61.041800000000002</v>
      </c>
      <c r="R198" s="29">
        <v>61</v>
      </c>
      <c r="S198" s="29"/>
      <c r="T198" s="29"/>
      <c r="U198" s="29"/>
      <c r="V198" s="29"/>
      <c r="W198" s="29"/>
      <c r="Z198" s="26"/>
      <c r="AA198" s="26"/>
    </row>
    <row r="199" spans="1:27" ht="15">
      <c r="A199" s="43">
        <v>39</v>
      </c>
      <c r="B199" s="43">
        <v>37</v>
      </c>
      <c r="C199" s="1" t="s">
        <v>772</v>
      </c>
      <c r="D199" s="28" t="s">
        <v>64</v>
      </c>
      <c r="E199" s="29"/>
      <c r="F199" s="29"/>
      <c r="G199" s="29"/>
      <c r="H199" s="29">
        <v>57</v>
      </c>
      <c r="I199" s="29"/>
      <c r="J199" s="29"/>
      <c r="K199" s="31">
        <f t="shared" si="22"/>
        <v>57</v>
      </c>
      <c r="L199" s="31" t="s">
        <v>1020</v>
      </c>
      <c r="M199" s="31"/>
      <c r="N199" s="33">
        <f t="shared" si="23"/>
        <v>56.980699999999999</v>
      </c>
      <c r="O199" s="31">
        <f t="shared" si="24"/>
        <v>1</v>
      </c>
      <c r="P199" s="31" t="str">
        <f t="shared" ca="1" si="25"/>
        <v>Y</v>
      </c>
      <c r="Q199" s="32">
        <f t="shared" si="26"/>
        <v>56.981270000000002</v>
      </c>
      <c r="R199" s="29"/>
      <c r="S199" s="29"/>
      <c r="T199" s="29">
        <v>57</v>
      </c>
      <c r="U199" s="29"/>
      <c r="V199" s="29"/>
      <c r="W199" s="29"/>
      <c r="Z199" s="26"/>
      <c r="AA199" s="26"/>
    </row>
    <row r="200" spans="1:27" ht="15">
      <c r="A200" s="43">
        <v>40</v>
      </c>
      <c r="B200" s="43">
        <v>38</v>
      </c>
      <c r="C200" s="1" t="s">
        <v>773</v>
      </c>
      <c r="D200" s="28" t="s">
        <v>64</v>
      </c>
      <c r="E200" s="29"/>
      <c r="F200" s="29"/>
      <c r="G200" s="29"/>
      <c r="H200" s="29">
        <v>56</v>
      </c>
      <c r="I200" s="29"/>
      <c r="J200" s="29"/>
      <c r="K200" s="31">
        <f t="shared" si="22"/>
        <v>56</v>
      </c>
      <c r="L200" s="31" t="s">
        <v>1020</v>
      </c>
      <c r="M200" s="31"/>
      <c r="N200" s="33">
        <f t="shared" si="23"/>
        <v>55.980600000000003</v>
      </c>
      <c r="O200" s="31">
        <f t="shared" si="24"/>
        <v>1</v>
      </c>
      <c r="P200" s="31" t="str">
        <f t="shared" ca="1" si="25"/>
        <v>Y</v>
      </c>
      <c r="Q200" s="32">
        <f t="shared" si="26"/>
        <v>55.981160000000003</v>
      </c>
      <c r="R200" s="29"/>
      <c r="S200" s="29"/>
      <c r="T200" s="29">
        <v>56</v>
      </c>
      <c r="U200" s="29"/>
      <c r="V200" s="29"/>
      <c r="W200" s="29"/>
      <c r="Z200" s="26"/>
      <c r="AA200" s="26"/>
    </row>
    <row r="201" spans="1:27" ht="15">
      <c r="A201" s="43">
        <v>41</v>
      </c>
      <c r="B201" s="43">
        <v>39</v>
      </c>
      <c r="C201" s="1" t="s">
        <v>774</v>
      </c>
      <c r="D201" s="28" t="s">
        <v>185</v>
      </c>
      <c r="E201" s="29">
        <v>49</v>
      </c>
      <c r="F201" s="29"/>
      <c r="G201" s="29"/>
      <c r="H201" s="29"/>
      <c r="I201" s="29"/>
      <c r="J201" s="29"/>
      <c r="K201" s="31">
        <f t="shared" si="22"/>
        <v>49</v>
      </c>
      <c r="L201" s="29" t="s">
        <v>1020</v>
      </c>
      <c r="M201" s="29"/>
      <c r="N201" s="33">
        <f t="shared" si="23"/>
        <v>48.980499999999999</v>
      </c>
      <c r="O201" s="29">
        <f t="shared" si="24"/>
        <v>1</v>
      </c>
      <c r="P201" s="31">
        <f t="shared" ca="1" si="25"/>
        <v>0</v>
      </c>
      <c r="Q201" s="32">
        <f t="shared" si="26"/>
        <v>49.029499999999999</v>
      </c>
      <c r="R201" s="29">
        <v>49</v>
      </c>
      <c r="S201" s="29"/>
      <c r="T201" s="29"/>
      <c r="U201" s="29"/>
      <c r="V201" s="29"/>
      <c r="W201" s="29"/>
      <c r="Z201" s="26"/>
      <c r="AA201" s="26"/>
    </row>
    <row r="202" spans="1:27" ht="5.0999999999999996" customHeight="1">
      <c r="A202" s="29"/>
      <c r="B202" s="29"/>
      <c r="D202" s="39"/>
      <c r="E202" s="39"/>
      <c r="F202" s="39"/>
      <c r="G202" s="39"/>
      <c r="H202" s="39"/>
      <c r="I202" s="39"/>
      <c r="J202" s="39"/>
      <c r="K202" s="31"/>
      <c r="L202" s="29"/>
      <c r="M202" s="29"/>
      <c r="N202" s="33"/>
      <c r="O202" s="29"/>
      <c r="P202" s="29"/>
      <c r="Q202" s="32"/>
      <c r="R202" s="39"/>
      <c r="S202" s="39"/>
      <c r="T202" s="39"/>
      <c r="U202" s="39"/>
      <c r="V202" s="39"/>
      <c r="W202" s="39"/>
      <c r="Z202" s="26"/>
      <c r="AA202" s="26"/>
    </row>
    <row r="203" spans="1:27">
      <c r="D203" s="29"/>
      <c r="E203" s="29"/>
      <c r="F203" s="29"/>
      <c r="G203" s="29"/>
      <c r="H203" s="29"/>
      <c r="I203" s="29"/>
      <c r="J203" s="29"/>
      <c r="K203" s="31"/>
      <c r="L203" s="29"/>
      <c r="M203" s="29"/>
      <c r="N203" s="33"/>
      <c r="O203" s="29"/>
      <c r="P203" s="29"/>
      <c r="Q203" s="32"/>
      <c r="R203" s="29"/>
      <c r="S203" s="29"/>
      <c r="T203" s="29"/>
      <c r="U203" s="29"/>
      <c r="V203" s="29"/>
      <c r="W203" s="29"/>
      <c r="Z203" s="26"/>
      <c r="AA203" s="26"/>
    </row>
    <row r="204" spans="1:27" ht="15">
      <c r="A204" s="42"/>
      <c r="B204" s="42"/>
      <c r="C204" s="26" t="s">
        <v>191</v>
      </c>
      <c r="D204" s="29"/>
      <c r="E204" s="29"/>
      <c r="F204" s="29"/>
      <c r="G204" s="29"/>
      <c r="H204" s="29"/>
      <c r="I204" s="29"/>
      <c r="J204" s="29"/>
      <c r="K204" s="31"/>
      <c r="L204" s="29"/>
      <c r="M204" s="29"/>
      <c r="N204" s="33"/>
      <c r="O204" s="29"/>
      <c r="P204" s="29"/>
      <c r="Q204" s="32"/>
      <c r="R204" s="29"/>
      <c r="S204" s="39"/>
      <c r="T204" s="39"/>
      <c r="U204" s="39"/>
      <c r="V204" s="39"/>
      <c r="W204" s="39"/>
      <c r="Z204" s="26"/>
      <c r="AA204" s="26"/>
    </row>
    <row r="205" spans="1:27" ht="15">
      <c r="A205" s="43">
        <v>1</v>
      </c>
      <c r="B205" s="43">
        <v>1</v>
      </c>
      <c r="C205" s="1" t="s">
        <v>188</v>
      </c>
      <c r="D205" s="28" t="s">
        <v>190</v>
      </c>
      <c r="E205" s="29"/>
      <c r="F205" s="29">
        <v>182</v>
      </c>
      <c r="G205" s="29">
        <v>188</v>
      </c>
      <c r="H205" s="29">
        <v>184</v>
      </c>
      <c r="I205" s="29">
        <v>181</v>
      </c>
      <c r="J205" s="29"/>
      <c r="K205" s="31">
        <f t="shared" ref="K205:K242" si="27"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735</v>
      </c>
      <c r="L205" s="29" t="s">
        <v>1020</v>
      </c>
      <c r="M205" s="29" t="s">
        <v>775</v>
      </c>
      <c r="N205" s="33">
        <f t="shared" ref="N205:N242" si="28">K205-(ROW(K205)-ROW(K$6))/10000</f>
        <v>734.98009999999999</v>
      </c>
      <c r="O205" s="29">
        <f t="shared" ref="O205:O242" si="29">COUNT(E205:J205)</f>
        <v>4</v>
      </c>
      <c r="P205" s="31">
        <f t="shared" ref="P205:P242" ca="1" si="30">IF(AND(O205=1,OFFSET(D205,0,P$3)&gt;0),"Y",0)</f>
        <v>0</v>
      </c>
      <c r="Q205" s="32">
        <f t="shared" ref="Q205:Q242" si="31">N205+R205/1000+S205/10000+T205/100000+U205/1000000+V205/10000000+W205/100000000</f>
        <v>735.00038210000002</v>
      </c>
      <c r="R205" s="29"/>
      <c r="S205" s="29">
        <v>182</v>
      </c>
      <c r="T205" s="29">
        <v>188</v>
      </c>
      <c r="U205" s="29">
        <v>184</v>
      </c>
      <c r="V205" s="29">
        <v>181</v>
      </c>
      <c r="W205" s="29"/>
      <c r="Z205" s="26"/>
      <c r="AA205" s="26"/>
    </row>
    <row r="206" spans="1:27" ht="15">
      <c r="A206" s="43">
        <v>2</v>
      </c>
      <c r="B206" s="43">
        <v>2</v>
      </c>
      <c r="C206" s="1" t="s">
        <v>259</v>
      </c>
      <c r="D206" s="28" t="s">
        <v>87</v>
      </c>
      <c r="E206" s="29">
        <v>156</v>
      </c>
      <c r="F206" s="29">
        <v>164</v>
      </c>
      <c r="G206" s="29">
        <v>168</v>
      </c>
      <c r="H206" s="29">
        <v>164</v>
      </c>
      <c r="I206" s="29">
        <v>166</v>
      </c>
      <c r="J206" s="29"/>
      <c r="K206" s="31">
        <f t="shared" si="27"/>
        <v>662</v>
      </c>
      <c r="L206" s="29" t="s">
        <v>1020</v>
      </c>
      <c r="M206" s="29" t="s">
        <v>776</v>
      </c>
      <c r="N206" s="33">
        <f t="shared" si="28"/>
        <v>661.98</v>
      </c>
      <c r="O206" s="29">
        <f t="shared" si="29"/>
        <v>5</v>
      </c>
      <c r="P206" s="31">
        <f t="shared" ca="1" si="30"/>
        <v>0</v>
      </c>
      <c r="Q206" s="32">
        <f t="shared" si="31"/>
        <v>662.15426239999999</v>
      </c>
      <c r="R206" s="29">
        <v>156</v>
      </c>
      <c r="S206" s="29">
        <v>164</v>
      </c>
      <c r="T206" s="29">
        <v>168</v>
      </c>
      <c r="U206" s="29">
        <v>166</v>
      </c>
      <c r="V206" s="29">
        <v>164</v>
      </c>
      <c r="W206" s="29"/>
      <c r="Z206" s="26"/>
      <c r="AA206" s="26"/>
    </row>
    <row r="207" spans="1:27" ht="15">
      <c r="A207" s="43">
        <v>3</v>
      </c>
      <c r="B207" s="43">
        <v>3</v>
      </c>
      <c r="C207" s="1" t="s">
        <v>278</v>
      </c>
      <c r="D207" s="28" t="s">
        <v>19</v>
      </c>
      <c r="E207" s="29">
        <v>157</v>
      </c>
      <c r="F207" s="29">
        <v>159</v>
      </c>
      <c r="G207" s="29"/>
      <c r="H207" s="29">
        <v>152</v>
      </c>
      <c r="I207" s="29">
        <v>159</v>
      </c>
      <c r="J207" s="29"/>
      <c r="K207" s="31">
        <f t="shared" si="27"/>
        <v>627</v>
      </c>
      <c r="L207" s="29" t="s">
        <v>1020</v>
      </c>
      <c r="M207" s="29" t="s">
        <v>777</v>
      </c>
      <c r="N207" s="33">
        <f t="shared" si="28"/>
        <v>626.97990000000004</v>
      </c>
      <c r="O207" s="29">
        <f t="shared" si="29"/>
        <v>4</v>
      </c>
      <c r="P207" s="31">
        <f t="shared" ca="1" si="30"/>
        <v>0</v>
      </c>
      <c r="Q207" s="32">
        <f t="shared" si="31"/>
        <v>627.15454199999999</v>
      </c>
      <c r="R207" s="29">
        <v>157</v>
      </c>
      <c r="S207" s="29">
        <v>159</v>
      </c>
      <c r="T207" s="29">
        <v>159</v>
      </c>
      <c r="U207" s="29">
        <v>152</v>
      </c>
      <c r="V207" s="29"/>
      <c r="W207" s="29"/>
      <c r="Z207" s="26"/>
      <c r="AA207" s="26"/>
    </row>
    <row r="208" spans="1:27" ht="15">
      <c r="A208" s="43">
        <v>4</v>
      </c>
      <c r="B208" s="43">
        <v>4</v>
      </c>
      <c r="C208" s="1" t="s">
        <v>778</v>
      </c>
      <c r="D208" s="28" t="s">
        <v>52</v>
      </c>
      <c r="E208" s="29">
        <v>198</v>
      </c>
      <c r="F208" s="29">
        <v>200</v>
      </c>
      <c r="G208" s="29">
        <v>198</v>
      </c>
      <c r="H208" s="29"/>
      <c r="I208" s="29"/>
      <c r="J208" s="29"/>
      <c r="K208" s="31">
        <f t="shared" si="27"/>
        <v>596</v>
      </c>
      <c r="L208" s="29" t="s">
        <v>1020</v>
      </c>
      <c r="M208" s="29"/>
      <c r="N208" s="33">
        <f t="shared" si="28"/>
        <v>595.97979999999995</v>
      </c>
      <c r="O208" s="29">
        <f t="shared" si="29"/>
        <v>3</v>
      </c>
      <c r="P208" s="31">
        <f t="shared" ca="1" si="30"/>
        <v>0</v>
      </c>
      <c r="Q208" s="32">
        <f t="shared" si="31"/>
        <v>596.19977999999992</v>
      </c>
      <c r="R208" s="29">
        <v>198</v>
      </c>
      <c r="S208" s="29">
        <v>200</v>
      </c>
      <c r="T208" s="29">
        <v>198</v>
      </c>
      <c r="U208" s="29"/>
      <c r="V208" s="29"/>
      <c r="W208" s="29"/>
      <c r="Z208" s="26"/>
      <c r="AA208" s="26"/>
    </row>
    <row r="209" spans="1:27" ht="15">
      <c r="A209" s="43">
        <v>5</v>
      </c>
      <c r="B209" s="43">
        <v>5</v>
      </c>
      <c r="C209" s="1" t="s">
        <v>779</v>
      </c>
      <c r="D209" s="28" t="s">
        <v>185</v>
      </c>
      <c r="E209" s="29">
        <v>137</v>
      </c>
      <c r="F209" s="29">
        <v>153</v>
      </c>
      <c r="G209" s="29">
        <v>158</v>
      </c>
      <c r="H209" s="29">
        <v>135</v>
      </c>
      <c r="I209" s="29"/>
      <c r="J209" s="29"/>
      <c r="K209" s="31">
        <f t="shared" si="27"/>
        <v>583</v>
      </c>
      <c r="L209" s="29" t="s">
        <v>1020</v>
      </c>
      <c r="M209" s="29"/>
      <c r="N209" s="33">
        <f t="shared" si="28"/>
        <v>582.97969999999998</v>
      </c>
      <c r="O209" s="29">
        <f t="shared" si="29"/>
        <v>4</v>
      </c>
      <c r="P209" s="31">
        <f t="shared" ca="1" si="30"/>
        <v>0</v>
      </c>
      <c r="Q209" s="32">
        <f t="shared" si="31"/>
        <v>583.13371499999994</v>
      </c>
      <c r="R209" s="29">
        <v>137</v>
      </c>
      <c r="S209" s="29">
        <v>153</v>
      </c>
      <c r="T209" s="29">
        <v>158</v>
      </c>
      <c r="U209" s="29">
        <v>135</v>
      </c>
      <c r="V209" s="29"/>
      <c r="W209" s="29"/>
      <c r="Z209" s="26"/>
      <c r="AA209" s="26"/>
    </row>
    <row r="210" spans="1:27" ht="15">
      <c r="A210" s="43">
        <v>6</v>
      </c>
      <c r="B210" s="43">
        <v>6</v>
      </c>
      <c r="C210" s="1" t="s">
        <v>328</v>
      </c>
      <c r="D210" s="28" t="s">
        <v>49</v>
      </c>
      <c r="E210" s="29">
        <v>115</v>
      </c>
      <c r="F210" s="29">
        <v>140</v>
      </c>
      <c r="G210" s="29">
        <v>148</v>
      </c>
      <c r="H210" s="29">
        <v>119</v>
      </c>
      <c r="I210" s="29">
        <v>141</v>
      </c>
      <c r="J210" s="29"/>
      <c r="K210" s="31">
        <f t="shared" si="27"/>
        <v>548</v>
      </c>
      <c r="L210" s="29" t="s">
        <v>1020</v>
      </c>
      <c r="M210" s="29"/>
      <c r="N210" s="33">
        <f t="shared" si="28"/>
        <v>547.9796</v>
      </c>
      <c r="O210" s="29">
        <f t="shared" si="29"/>
        <v>5</v>
      </c>
      <c r="P210" s="31">
        <f t="shared" ca="1" si="30"/>
        <v>0</v>
      </c>
      <c r="Q210" s="32">
        <f t="shared" si="31"/>
        <v>548.11023290000003</v>
      </c>
      <c r="R210" s="29">
        <v>115</v>
      </c>
      <c r="S210" s="29">
        <v>140</v>
      </c>
      <c r="T210" s="29">
        <v>148</v>
      </c>
      <c r="U210" s="29">
        <v>141</v>
      </c>
      <c r="V210" s="29">
        <v>119</v>
      </c>
      <c r="W210" s="29"/>
      <c r="Z210" s="26"/>
      <c r="AA210" s="26"/>
    </row>
    <row r="211" spans="1:27" ht="15">
      <c r="A211" s="43">
        <v>7</v>
      </c>
      <c r="B211" s="43">
        <v>7</v>
      </c>
      <c r="C211" s="1" t="s">
        <v>309</v>
      </c>
      <c r="D211" s="28" t="s">
        <v>19</v>
      </c>
      <c r="E211" s="29">
        <v>108</v>
      </c>
      <c r="F211" s="29"/>
      <c r="G211" s="29">
        <v>139</v>
      </c>
      <c r="H211" s="29">
        <v>123</v>
      </c>
      <c r="I211" s="29">
        <v>147</v>
      </c>
      <c r="J211" s="29"/>
      <c r="K211" s="31">
        <f t="shared" si="27"/>
        <v>517</v>
      </c>
      <c r="L211" s="29" t="s">
        <v>1020</v>
      </c>
      <c r="M211" s="29"/>
      <c r="N211" s="33">
        <f t="shared" si="28"/>
        <v>516.97950000000003</v>
      </c>
      <c r="O211" s="29">
        <f t="shared" si="29"/>
        <v>4</v>
      </c>
      <c r="P211" s="31">
        <f t="shared" ca="1" si="30"/>
        <v>0</v>
      </c>
      <c r="Q211" s="32">
        <f t="shared" si="31"/>
        <v>517.08912129999999</v>
      </c>
      <c r="R211" s="29">
        <v>108</v>
      </c>
      <c r="S211" s="29"/>
      <c r="T211" s="29">
        <v>147</v>
      </c>
      <c r="U211" s="29">
        <v>139</v>
      </c>
      <c r="V211" s="29">
        <v>123</v>
      </c>
      <c r="W211" s="29"/>
      <c r="Z211" s="26"/>
      <c r="AA211" s="26"/>
    </row>
    <row r="212" spans="1:27" ht="15">
      <c r="A212" s="43">
        <v>8</v>
      </c>
      <c r="B212" s="43">
        <v>8</v>
      </c>
      <c r="C212" s="1" t="s">
        <v>334</v>
      </c>
      <c r="D212" s="28" t="s">
        <v>41</v>
      </c>
      <c r="E212" s="29">
        <v>107</v>
      </c>
      <c r="F212" s="29">
        <v>120</v>
      </c>
      <c r="G212" s="29">
        <v>135</v>
      </c>
      <c r="H212" s="29">
        <v>120</v>
      </c>
      <c r="I212" s="29">
        <v>138</v>
      </c>
      <c r="J212" s="29"/>
      <c r="K212" s="31">
        <f t="shared" si="27"/>
        <v>513</v>
      </c>
      <c r="L212" s="29" t="s">
        <v>1020</v>
      </c>
      <c r="M212" s="29"/>
      <c r="N212" s="33">
        <f t="shared" si="28"/>
        <v>512.97940000000006</v>
      </c>
      <c r="O212" s="29">
        <f t="shared" si="29"/>
        <v>5</v>
      </c>
      <c r="P212" s="31">
        <f t="shared" ca="1" si="30"/>
        <v>0</v>
      </c>
      <c r="Q212" s="32">
        <f t="shared" si="31"/>
        <v>513.09992699999998</v>
      </c>
      <c r="R212" s="29">
        <v>107</v>
      </c>
      <c r="S212" s="29">
        <v>120</v>
      </c>
      <c r="T212" s="29">
        <v>138</v>
      </c>
      <c r="U212" s="29">
        <v>135</v>
      </c>
      <c r="V212" s="29">
        <v>120</v>
      </c>
      <c r="W212" s="29"/>
      <c r="Z212" s="26"/>
      <c r="AA212" s="26"/>
    </row>
    <row r="213" spans="1:27" ht="15">
      <c r="A213" s="43">
        <v>9</v>
      </c>
      <c r="B213" s="43">
        <v>9</v>
      </c>
      <c r="C213" s="1" t="s">
        <v>780</v>
      </c>
      <c r="D213" s="28" t="s">
        <v>319</v>
      </c>
      <c r="E213" s="29">
        <v>129</v>
      </c>
      <c r="F213" s="29">
        <v>123</v>
      </c>
      <c r="G213" s="29">
        <v>131</v>
      </c>
      <c r="H213" s="29">
        <v>113</v>
      </c>
      <c r="I213" s="29"/>
      <c r="J213" s="29"/>
      <c r="K213" s="31">
        <f t="shared" si="27"/>
        <v>496</v>
      </c>
      <c r="L213" s="29" t="s">
        <v>1020</v>
      </c>
      <c r="M213" s="29"/>
      <c r="N213" s="33">
        <f t="shared" si="28"/>
        <v>495.97930000000002</v>
      </c>
      <c r="O213" s="29">
        <f t="shared" si="29"/>
        <v>4</v>
      </c>
      <c r="P213" s="31">
        <f t="shared" ca="1" si="30"/>
        <v>0</v>
      </c>
      <c r="Q213" s="32">
        <f t="shared" si="31"/>
        <v>496.12202300000001</v>
      </c>
      <c r="R213" s="29">
        <v>129</v>
      </c>
      <c r="S213" s="29">
        <v>123</v>
      </c>
      <c r="T213" s="29">
        <v>131</v>
      </c>
      <c r="U213" s="29">
        <v>113</v>
      </c>
      <c r="V213" s="29"/>
      <c r="W213" s="29"/>
      <c r="Z213" s="26"/>
      <c r="AA213" s="26"/>
    </row>
    <row r="214" spans="1:27" ht="15">
      <c r="A214" s="43">
        <v>10</v>
      </c>
      <c r="B214" s="43">
        <v>10</v>
      </c>
      <c r="C214" s="1" t="s">
        <v>781</v>
      </c>
      <c r="D214" s="28" t="s">
        <v>49</v>
      </c>
      <c r="E214" s="29"/>
      <c r="F214" s="29">
        <v>152</v>
      </c>
      <c r="G214" s="29">
        <v>155</v>
      </c>
      <c r="H214" s="29">
        <v>139</v>
      </c>
      <c r="I214" s="29"/>
      <c r="J214" s="29"/>
      <c r="K214" s="31">
        <f t="shared" si="27"/>
        <v>446</v>
      </c>
      <c r="L214" s="29" t="s">
        <v>1020</v>
      </c>
      <c r="M214" s="29"/>
      <c r="N214" s="33">
        <f t="shared" si="28"/>
        <v>445.97919999999999</v>
      </c>
      <c r="O214" s="29">
        <f t="shared" si="29"/>
        <v>3</v>
      </c>
      <c r="P214" s="31">
        <f t="shared" ca="1" si="30"/>
        <v>0</v>
      </c>
      <c r="Q214" s="32">
        <f t="shared" si="31"/>
        <v>445.99608899999998</v>
      </c>
      <c r="R214" s="29"/>
      <c r="S214" s="29">
        <v>152</v>
      </c>
      <c r="T214" s="29">
        <v>155</v>
      </c>
      <c r="U214" s="29">
        <v>139</v>
      </c>
      <c r="V214" s="29"/>
      <c r="W214" s="29"/>
      <c r="Z214" s="26"/>
      <c r="AA214" s="26"/>
    </row>
    <row r="215" spans="1:27" ht="15">
      <c r="A215" s="43">
        <v>11</v>
      </c>
      <c r="B215" s="43">
        <v>11</v>
      </c>
      <c r="C215" s="1" t="s">
        <v>380</v>
      </c>
      <c r="D215" s="28" t="s">
        <v>167</v>
      </c>
      <c r="E215" s="29">
        <v>93</v>
      </c>
      <c r="F215" s="29">
        <v>108</v>
      </c>
      <c r="G215" s="29">
        <v>127</v>
      </c>
      <c r="H215" s="29">
        <v>91</v>
      </c>
      <c r="I215" s="29">
        <v>113</v>
      </c>
      <c r="J215" s="29"/>
      <c r="K215" s="31">
        <f t="shared" si="27"/>
        <v>441</v>
      </c>
      <c r="L215" s="29" t="s">
        <v>1020</v>
      </c>
      <c r="M215" s="29"/>
      <c r="N215" s="33">
        <f t="shared" si="28"/>
        <v>440.97910000000002</v>
      </c>
      <c r="O215" s="29">
        <f t="shared" si="29"/>
        <v>5</v>
      </c>
      <c r="P215" s="31">
        <f t="shared" ca="1" si="30"/>
        <v>0</v>
      </c>
      <c r="Q215" s="32">
        <f t="shared" si="31"/>
        <v>441.08429210000003</v>
      </c>
      <c r="R215" s="29">
        <v>93</v>
      </c>
      <c r="S215" s="29">
        <v>108</v>
      </c>
      <c r="T215" s="29">
        <v>127</v>
      </c>
      <c r="U215" s="29">
        <v>113</v>
      </c>
      <c r="V215" s="29">
        <v>91</v>
      </c>
      <c r="W215" s="29"/>
      <c r="Z215" s="26"/>
      <c r="AA215" s="26"/>
    </row>
    <row r="216" spans="1:27" ht="15">
      <c r="A216" s="43">
        <v>12</v>
      </c>
      <c r="B216" s="43">
        <v>12</v>
      </c>
      <c r="C216" s="1" t="s">
        <v>386</v>
      </c>
      <c r="D216" s="28" t="s">
        <v>185</v>
      </c>
      <c r="E216" s="29"/>
      <c r="F216" s="29">
        <v>95</v>
      </c>
      <c r="G216" s="29">
        <v>113</v>
      </c>
      <c r="H216" s="29">
        <v>81</v>
      </c>
      <c r="I216" s="29">
        <v>110</v>
      </c>
      <c r="J216" s="29"/>
      <c r="K216" s="31">
        <f t="shared" si="27"/>
        <v>399</v>
      </c>
      <c r="L216" s="29" t="s">
        <v>1020</v>
      </c>
      <c r="M216" s="29"/>
      <c r="N216" s="33">
        <f t="shared" si="28"/>
        <v>398.97899999999998</v>
      </c>
      <c r="O216" s="29">
        <f t="shared" si="29"/>
        <v>4</v>
      </c>
      <c r="P216" s="31">
        <f t="shared" ca="1" si="30"/>
        <v>0</v>
      </c>
      <c r="Q216" s="32">
        <f t="shared" si="31"/>
        <v>398.98974809999999</v>
      </c>
      <c r="R216" s="29"/>
      <c r="S216" s="29">
        <v>95</v>
      </c>
      <c r="T216" s="29">
        <v>113</v>
      </c>
      <c r="U216" s="29">
        <v>110</v>
      </c>
      <c r="V216" s="29">
        <v>81</v>
      </c>
      <c r="W216" s="29"/>
      <c r="Z216" s="26"/>
      <c r="AA216" s="26"/>
    </row>
    <row r="217" spans="1:27" ht="15">
      <c r="A217" s="43">
        <v>13</v>
      </c>
      <c r="B217" s="43">
        <v>13</v>
      </c>
      <c r="C217" s="1" t="s">
        <v>782</v>
      </c>
      <c r="D217" s="28" t="s">
        <v>185</v>
      </c>
      <c r="E217" s="29">
        <v>73</v>
      </c>
      <c r="F217" s="29">
        <v>84</v>
      </c>
      <c r="G217" s="29">
        <v>108</v>
      </c>
      <c r="H217" s="29">
        <v>61</v>
      </c>
      <c r="I217" s="29"/>
      <c r="J217" s="29"/>
      <c r="K217" s="31">
        <f t="shared" si="27"/>
        <v>326</v>
      </c>
      <c r="L217" s="29" t="s">
        <v>1020</v>
      </c>
      <c r="M217" s="29"/>
      <c r="N217" s="33">
        <f t="shared" si="28"/>
        <v>325.97890000000001</v>
      </c>
      <c r="O217" s="29">
        <f t="shared" si="29"/>
        <v>4</v>
      </c>
      <c r="P217" s="31">
        <f t="shared" ca="1" si="30"/>
        <v>0</v>
      </c>
      <c r="Q217" s="32">
        <f t="shared" si="31"/>
        <v>326.061441</v>
      </c>
      <c r="R217" s="29">
        <v>73</v>
      </c>
      <c r="S217" s="29">
        <v>84</v>
      </c>
      <c r="T217" s="29">
        <v>108</v>
      </c>
      <c r="U217" s="29">
        <v>61</v>
      </c>
      <c r="V217" s="29"/>
      <c r="W217" s="29"/>
      <c r="Z217" s="26"/>
      <c r="AA217" s="26"/>
    </row>
    <row r="218" spans="1:27" ht="15">
      <c r="A218" s="43">
        <v>14</v>
      </c>
      <c r="B218" s="43">
        <v>14</v>
      </c>
      <c r="C218" s="1" t="s">
        <v>372</v>
      </c>
      <c r="D218" s="28" t="s">
        <v>28</v>
      </c>
      <c r="E218" s="29"/>
      <c r="F218" s="29">
        <v>107</v>
      </c>
      <c r="G218" s="29"/>
      <c r="H218" s="29">
        <v>95</v>
      </c>
      <c r="I218" s="29">
        <v>117</v>
      </c>
      <c r="J218" s="29"/>
      <c r="K218" s="31">
        <f t="shared" si="27"/>
        <v>319</v>
      </c>
      <c r="L218" s="29" t="s">
        <v>1020</v>
      </c>
      <c r="M218" s="29"/>
      <c r="N218" s="33">
        <f t="shared" si="28"/>
        <v>318.97879999999998</v>
      </c>
      <c r="O218" s="29">
        <f t="shared" si="29"/>
        <v>3</v>
      </c>
      <c r="P218" s="31">
        <f t="shared" ca="1" si="30"/>
        <v>0</v>
      </c>
      <c r="Q218" s="32">
        <f t="shared" si="31"/>
        <v>318.99076499999995</v>
      </c>
      <c r="R218" s="29"/>
      <c r="S218" s="29">
        <v>107</v>
      </c>
      <c r="T218" s="29">
        <v>117</v>
      </c>
      <c r="U218" s="29">
        <v>95</v>
      </c>
      <c r="V218" s="29"/>
      <c r="W218" s="29"/>
      <c r="Z218" s="26"/>
      <c r="AA218" s="26"/>
    </row>
    <row r="219" spans="1:27" ht="15">
      <c r="A219" s="43">
        <v>15</v>
      </c>
      <c r="B219" s="43">
        <v>15</v>
      </c>
      <c r="C219" s="1" t="s">
        <v>783</v>
      </c>
      <c r="D219" s="28" t="s">
        <v>19</v>
      </c>
      <c r="E219" s="29"/>
      <c r="F219" s="29">
        <v>155</v>
      </c>
      <c r="G219" s="29"/>
      <c r="H219" s="29">
        <v>142</v>
      </c>
      <c r="I219" s="29"/>
      <c r="J219" s="29"/>
      <c r="K219" s="31">
        <f t="shared" si="27"/>
        <v>297</v>
      </c>
      <c r="L219" s="29" t="s">
        <v>1020</v>
      </c>
      <c r="M219" s="29"/>
      <c r="N219" s="33">
        <f t="shared" si="28"/>
        <v>296.9787</v>
      </c>
      <c r="O219" s="29">
        <f t="shared" si="29"/>
        <v>2</v>
      </c>
      <c r="P219" s="31">
        <f t="shared" ca="1" si="30"/>
        <v>0</v>
      </c>
      <c r="Q219" s="32">
        <f t="shared" si="31"/>
        <v>296.99561999999997</v>
      </c>
      <c r="R219" s="29"/>
      <c r="S219" s="29">
        <v>155</v>
      </c>
      <c r="T219" s="29">
        <v>142</v>
      </c>
      <c r="U219" s="29"/>
      <c r="V219" s="29"/>
      <c r="W219" s="29"/>
      <c r="Z219" s="26"/>
      <c r="AA219" s="26"/>
    </row>
    <row r="220" spans="1:27" ht="15">
      <c r="A220" s="43">
        <v>16</v>
      </c>
      <c r="B220" s="43">
        <v>16</v>
      </c>
      <c r="C220" s="1" t="s">
        <v>784</v>
      </c>
      <c r="D220" s="28" t="s">
        <v>67</v>
      </c>
      <c r="E220" s="29">
        <v>80</v>
      </c>
      <c r="F220" s="29"/>
      <c r="G220" s="29">
        <v>123</v>
      </c>
      <c r="H220" s="29">
        <v>89</v>
      </c>
      <c r="I220" s="29"/>
      <c r="J220" s="29"/>
      <c r="K220" s="31">
        <f t="shared" si="27"/>
        <v>292</v>
      </c>
      <c r="L220" s="29" t="s">
        <v>1020</v>
      </c>
      <c r="M220" s="29"/>
      <c r="N220" s="33">
        <f t="shared" si="28"/>
        <v>291.97859999999997</v>
      </c>
      <c r="O220" s="29">
        <f t="shared" si="29"/>
        <v>3</v>
      </c>
      <c r="P220" s="31">
        <f t="shared" ca="1" si="30"/>
        <v>0</v>
      </c>
      <c r="Q220" s="32">
        <f t="shared" si="31"/>
        <v>292.05991899999998</v>
      </c>
      <c r="R220" s="29">
        <v>80</v>
      </c>
      <c r="S220" s="29"/>
      <c r="T220" s="29">
        <v>123</v>
      </c>
      <c r="U220" s="29">
        <v>89</v>
      </c>
      <c r="V220" s="29"/>
      <c r="W220" s="29"/>
      <c r="Z220" s="26"/>
      <c r="AA220" s="26"/>
    </row>
    <row r="221" spans="1:27" ht="15">
      <c r="A221" s="43">
        <v>17</v>
      </c>
      <c r="B221" s="43">
        <v>17</v>
      </c>
      <c r="C221" s="1" t="s">
        <v>785</v>
      </c>
      <c r="D221" s="28" t="s">
        <v>185</v>
      </c>
      <c r="E221" s="29">
        <v>123</v>
      </c>
      <c r="F221" s="29">
        <v>129</v>
      </c>
      <c r="G221" s="29"/>
      <c r="H221" s="29"/>
      <c r="I221" s="29"/>
      <c r="J221" s="29"/>
      <c r="K221" s="31">
        <f t="shared" si="27"/>
        <v>252</v>
      </c>
      <c r="L221" s="29" t="s">
        <v>1020</v>
      </c>
      <c r="M221" s="29"/>
      <c r="N221" s="33">
        <f t="shared" si="28"/>
        <v>251.9785</v>
      </c>
      <c r="O221" s="29">
        <f t="shared" si="29"/>
        <v>2</v>
      </c>
      <c r="P221" s="31">
        <f t="shared" ca="1" si="30"/>
        <v>0</v>
      </c>
      <c r="Q221" s="32">
        <f t="shared" si="31"/>
        <v>252.11439999999999</v>
      </c>
      <c r="R221" s="29">
        <v>123</v>
      </c>
      <c r="S221" s="29">
        <v>129</v>
      </c>
      <c r="T221" s="29"/>
      <c r="U221" s="29"/>
      <c r="V221" s="29"/>
      <c r="W221" s="29"/>
      <c r="Z221" s="26"/>
      <c r="AA221" s="26"/>
    </row>
    <row r="222" spans="1:27" ht="15">
      <c r="A222" s="43">
        <v>18</v>
      </c>
      <c r="B222" s="43">
        <v>18</v>
      </c>
      <c r="C222" s="1" t="s">
        <v>786</v>
      </c>
      <c r="D222" s="28" t="s">
        <v>67</v>
      </c>
      <c r="E222" s="29">
        <v>101</v>
      </c>
      <c r="F222" s="29"/>
      <c r="G222" s="29">
        <v>138</v>
      </c>
      <c r="H222" s="29"/>
      <c r="I222" s="29"/>
      <c r="J222" s="29"/>
      <c r="K222" s="31">
        <f t="shared" si="27"/>
        <v>239</v>
      </c>
      <c r="L222" s="29" t="s">
        <v>1020</v>
      </c>
      <c r="M222" s="29"/>
      <c r="N222" s="33">
        <f t="shared" si="28"/>
        <v>238.97839999999999</v>
      </c>
      <c r="O222" s="29">
        <f t="shared" si="29"/>
        <v>2</v>
      </c>
      <c r="P222" s="31">
        <f t="shared" ca="1" si="30"/>
        <v>0</v>
      </c>
      <c r="Q222" s="32">
        <f t="shared" si="31"/>
        <v>239.08078</v>
      </c>
      <c r="R222" s="29">
        <v>101</v>
      </c>
      <c r="S222" s="29"/>
      <c r="T222" s="29">
        <v>138</v>
      </c>
      <c r="U222" s="29"/>
      <c r="V222" s="29"/>
      <c r="W222" s="29"/>
      <c r="Z222" s="26"/>
      <c r="AA222" s="26"/>
    </row>
    <row r="223" spans="1:27" ht="15">
      <c r="A223" s="43">
        <v>19</v>
      </c>
      <c r="B223" s="43">
        <v>19</v>
      </c>
      <c r="C223" s="1" t="s">
        <v>415</v>
      </c>
      <c r="D223" s="28" t="s">
        <v>319</v>
      </c>
      <c r="E223" s="29"/>
      <c r="F223" s="29">
        <v>63</v>
      </c>
      <c r="G223" s="29"/>
      <c r="H223" s="29">
        <v>48</v>
      </c>
      <c r="I223" s="29">
        <v>95</v>
      </c>
      <c r="J223" s="29"/>
      <c r="K223" s="31">
        <f t="shared" si="27"/>
        <v>206</v>
      </c>
      <c r="L223" s="29" t="s">
        <v>1020</v>
      </c>
      <c r="M223" s="29"/>
      <c r="N223" s="33">
        <f t="shared" si="28"/>
        <v>205.97829999999999</v>
      </c>
      <c r="O223" s="29">
        <f t="shared" si="29"/>
        <v>3</v>
      </c>
      <c r="P223" s="31">
        <f t="shared" ca="1" si="30"/>
        <v>0</v>
      </c>
      <c r="Q223" s="32">
        <f t="shared" si="31"/>
        <v>205.98559799999998</v>
      </c>
      <c r="R223" s="29"/>
      <c r="S223" s="29">
        <v>63</v>
      </c>
      <c r="T223" s="29">
        <v>95</v>
      </c>
      <c r="U223" s="29">
        <v>48</v>
      </c>
      <c r="V223" s="29"/>
      <c r="W223" s="29"/>
      <c r="Z223" s="26"/>
      <c r="AA223" s="26"/>
    </row>
    <row r="224" spans="1:27" ht="15">
      <c r="A224" s="43">
        <v>20</v>
      </c>
      <c r="B224" s="43">
        <v>20</v>
      </c>
      <c r="C224" s="1" t="s">
        <v>385</v>
      </c>
      <c r="D224" s="28" t="s">
        <v>56</v>
      </c>
      <c r="E224" s="29"/>
      <c r="F224" s="29"/>
      <c r="G224" s="29"/>
      <c r="H224" s="29">
        <v>93</v>
      </c>
      <c r="I224" s="29">
        <v>111</v>
      </c>
      <c r="J224" s="29"/>
      <c r="K224" s="31">
        <f t="shared" si="27"/>
        <v>204</v>
      </c>
      <c r="L224" s="31" t="s">
        <v>1020</v>
      </c>
      <c r="M224" s="31"/>
      <c r="N224" s="33">
        <f t="shared" si="28"/>
        <v>203.97819999999999</v>
      </c>
      <c r="O224" s="31">
        <f t="shared" si="29"/>
        <v>2</v>
      </c>
      <c r="P224" s="31">
        <f t="shared" ca="1" si="30"/>
        <v>0</v>
      </c>
      <c r="Q224" s="32">
        <f t="shared" si="31"/>
        <v>203.97940299999999</v>
      </c>
      <c r="R224" s="29"/>
      <c r="S224" s="29"/>
      <c r="T224" s="29">
        <v>111</v>
      </c>
      <c r="U224" s="29">
        <v>93</v>
      </c>
      <c r="V224" s="29"/>
      <c r="W224" s="29"/>
      <c r="Z224" s="26"/>
      <c r="AA224" s="26"/>
    </row>
    <row r="225" spans="1:27" ht="15">
      <c r="A225" s="43">
        <v>21</v>
      </c>
      <c r="B225" s="43">
        <v>21</v>
      </c>
      <c r="C225" s="1" t="s">
        <v>412</v>
      </c>
      <c r="D225" s="28" t="s">
        <v>19</v>
      </c>
      <c r="E225" s="29">
        <v>44</v>
      </c>
      <c r="F225" s="29"/>
      <c r="G225" s="29"/>
      <c r="H225" s="29">
        <v>54</v>
      </c>
      <c r="I225" s="29">
        <v>96</v>
      </c>
      <c r="J225" s="29"/>
      <c r="K225" s="31">
        <f t="shared" si="27"/>
        <v>194</v>
      </c>
      <c r="L225" s="29" t="s">
        <v>1020</v>
      </c>
      <c r="M225" s="29"/>
      <c r="N225" s="33">
        <f t="shared" si="28"/>
        <v>193.97810000000001</v>
      </c>
      <c r="O225" s="29">
        <f t="shared" si="29"/>
        <v>3</v>
      </c>
      <c r="P225" s="31">
        <f t="shared" ca="1" si="30"/>
        <v>0</v>
      </c>
      <c r="Q225" s="32">
        <f t="shared" si="31"/>
        <v>194.02311400000002</v>
      </c>
      <c r="R225" s="29">
        <v>44</v>
      </c>
      <c r="S225" s="29"/>
      <c r="T225" s="29">
        <v>96</v>
      </c>
      <c r="U225" s="29">
        <v>54</v>
      </c>
      <c r="V225" s="29"/>
      <c r="W225" s="29"/>
      <c r="Z225" s="26"/>
      <c r="AA225" s="26"/>
    </row>
    <row r="226" spans="1:27" ht="15">
      <c r="A226" s="43">
        <v>22</v>
      </c>
      <c r="B226" s="43">
        <v>22</v>
      </c>
      <c r="C226" s="1" t="s">
        <v>787</v>
      </c>
      <c r="D226" s="28" t="s">
        <v>167</v>
      </c>
      <c r="E226" s="29"/>
      <c r="F226" s="29">
        <v>68</v>
      </c>
      <c r="G226" s="29">
        <v>85</v>
      </c>
      <c r="H226" s="29"/>
      <c r="I226" s="29"/>
      <c r="J226" s="29"/>
      <c r="K226" s="31">
        <f t="shared" si="27"/>
        <v>153</v>
      </c>
      <c r="L226" s="29" t="s">
        <v>1020</v>
      </c>
      <c r="M226" s="29"/>
      <c r="N226" s="33">
        <f t="shared" si="28"/>
        <v>152.97800000000001</v>
      </c>
      <c r="O226" s="29">
        <f t="shared" si="29"/>
        <v>2</v>
      </c>
      <c r="P226" s="31">
        <f t="shared" ca="1" si="30"/>
        <v>0</v>
      </c>
      <c r="Q226" s="32">
        <f t="shared" si="31"/>
        <v>152.98565000000002</v>
      </c>
      <c r="R226" s="29"/>
      <c r="S226" s="29">
        <v>68</v>
      </c>
      <c r="T226" s="29">
        <v>85</v>
      </c>
      <c r="U226" s="29"/>
      <c r="V226" s="29"/>
      <c r="W226" s="29"/>
      <c r="Z226" s="26"/>
      <c r="AA226" s="26"/>
    </row>
    <row r="227" spans="1:27" ht="15">
      <c r="A227" s="43">
        <v>23</v>
      </c>
      <c r="B227" s="43">
        <v>23</v>
      </c>
      <c r="C227" s="1" t="s">
        <v>788</v>
      </c>
      <c r="D227" s="28" t="s">
        <v>49</v>
      </c>
      <c r="E227" s="29">
        <v>85</v>
      </c>
      <c r="F227" s="29"/>
      <c r="G227" s="29"/>
      <c r="H227" s="29">
        <v>65</v>
      </c>
      <c r="I227" s="29"/>
      <c r="J227" s="29"/>
      <c r="K227" s="31">
        <f t="shared" si="27"/>
        <v>150</v>
      </c>
      <c r="L227" s="29" t="s">
        <v>1020</v>
      </c>
      <c r="M227" s="29"/>
      <c r="N227" s="33">
        <f t="shared" si="28"/>
        <v>149.97790000000001</v>
      </c>
      <c r="O227" s="29">
        <f t="shared" si="29"/>
        <v>2</v>
      </c>
      <c r="P227" s="31">
        <f t="shared" ca="1" si="30"/>
        <v>0</v>
      </c>
      <c r="Q227" s="32">
        <f t="shared" si="31"/>
        <v>150.06355000000002</v>
      </c>
      <c r="R227" s="29">
        <v>85</v>
      </c>
      <c r="S227" s="29"/>
      <c r="T227" s="29">
        <v>65</v>
      </c>
      <c r="U227" s="29"/>
      <c r="V227" s="29"/>
      <c r="W227" s="29"/>
      <c r="Z227" s="26"/>
      <c r="AA227" s="26"/>
    </row>
    <row r="228" spans="1:27" ht="15">
      <c r="A228" s="43">
        <v>24</v>
      </c>
      <c r="B228" s="43">
        <v>24</v>
      </c>
      <c r="C228" s="1" t="s">
        <v>789</v>
      </c>
      <c r="D228" s="28" t="s">
        <v>67</v>
      </c>
      <c r="E228" s="29">
        <v>50</v>
      </c>
      <c r="F228" s="29"/>
      <c r="G228" s="29">
        <v>89</v>
      </c>
      <c r="H228" s="29"/>
      <c r="I228" s="29"/>
      <c r="J228" s="29"/>
      <c r="K228" s="31">
        <f t="shared" si="27"/>
        <v>139</v>
      </c>
      <c r="L228" s="29" t="s">
        <v>1020</v>
      </c>
      <c r="M228" s="29"/>
      <c r="N228" s="33">
        <f t="shared" si="28"/>
        <v>138.9778</v>
      </c>
      <c r="O228" s="29">
        <f t="shared" si="29"/>
        <v>2</v>
      </c>
      <c r="P228" s="31">
        <f t="shared" ca="1" si="30"/>
        <v>0</v>
      </c>
      <c r="Q228" s="32">
        <f t="shared" si="31"/>
        <v>139.02869000000001</v>
      </c>
      <c r="R228" s="29">
        <v>50</v>
      </c>
      <c r="S228" s="29"/>
      <c r="T228" s="29">
        <v>89</v>
      </c>
      <c r="U228" s="29"/>
      <c r="V228" s="29"/>
      <c r="W228" s="29"/>
      <c r="Z228" s="26"/>
      <c r="AA228" s="26"/>
    </row>
    <row r="229" spans="1:27" ht="15">
      <c r="A229" s="43">
        <v>25</v>
      </c>
      <c r="B229" s="43">
        <v>25</v>
      </c>
      <c r="C229" s="1" t="s">
        <v>790</v>
      </c>
      <c r="D229" s="28" t="s">
        <v>67</v>
      </c>
      <c r="E229" s="29"/>
      <c r="F229" s="29"/>
      <c r="G229" s="29"/>
      <c r="H229" s="29">
        <v>124</v>
      </c>
      <c r="I229" s="29"/>
      <c r="J229" s="29"/>
      <c r="K229" s="31">
        <f t="shared" si="27"/>
        <v>124</v>
      </c>
      <c r="L229" s="31" t="s">
        <v>1020</v>
      </c>
      <c r="M229" s="31"/>
      <c r="N229" s="33">
        <f t="shared" si="28"/>
        <v>123.9777</v>
      </c>
      <c r="O229" s="31">
        <f t="shared" si="29"/>
        <v>1</v>
      </c>
      <c r="P229" s="31" t="str">
        <f t="shared" ca="1" si="30"/>
        <v>Y</v>
      </c>
      <c r="Q229" s="32">
        <f t="shared" si="31"/>
        <v>123.97893999999999</v>
      </c>
      <c r="R229" s="29"/>
      <c r="S229" s="29"/>
      <c r="T229" s="29">
        <v>124</v>
      </c>
      <c r="U229" s="29"/>
      <c r="V229" s="29"/>
      <c r="W229" s="29"/>
      <c r="Z229" s="26"/>
      <c r="AA229" s="26"/>
    </row>
    <row r="230" spans="1:27" ht="15">
      <c r="A230" s="43">
        <v>26</v>
      </c>
      <c r="B230" s="43">
        <v>26</v>
      </c>
      <c r="C230" s="1" t="s">
        <v>791</v>
      </c>
      <c r="D230" s="28" t="s">
        <v>56</v>
      </c>
      <c r="E230" s="29">
        <v>114</v>
      </c>
      <c r="F230" s="29"/>
      <c r="G230" s="29"/>
      <c r="H230" s="29"/>
      <c r="I230" s="29"/>
      <c r="J230" s="29"/>
      <c r="K230" s="31">
        <f t="shared" si="27"/>
        <v>114</v>
      </c>
      <c r="L230" s="29" t="s">
        <v>1020</v>
      </c>
      <c r="M230" s="29"/>
      <c r="N230" s="33">
        <f t="shared" si="28"/>
        <v>113.9776</v>
      </c>
      <c r="O230" s="29">
        <f t="shared" si="29"/>
        <v>1</v>
      </c>
      <c r="P230" s="31">
        <f t="shared" ca="1" si="30"/>
        <v>0</v>
      </c>
      <c r="Q230" s="32">
        <f t="shared" si="31"/>
        <v>114.0916</v>
      </c>
      <c r="R230" s="29">
        <v>114</v>
      </c>
      <c r="S230" s="29"/>
      <c r="T230" s="29"/>
      <c r="U230" s="29"/>
      <c r="V230" s="29"/>
      <c r="W230" s="29"/>
      <c r="Z230" s="26"/>
      <c r="AA230" s="26"/>
    </row>
    <row r="231" spans="1:27" ht="15">
      <c r="A231" s="43">
        <v>27</v>
      </c>
      <c r="B231" s="43">
        <v>27</v>
      </c>
      <c r="C231" s="1" t="s">
        <v>792</v>
      </c>
      <c r="D231" s="28" t="s">
        <v>67</v>
      </c>
      <c r="E231" s="29">
        <v>48</v>
      </c>
      <c r="F231" s="29">
        <v>60</v>
      </c>
      <c r="G231" s="29"/>
      <c r="H231" s="29"/>
      <c r="I231" s="29"/>
      <c r="J231" s="29"/>
      <c r="K231" s="31">
        <f t="shared" si="27"/>
        <v>108</v>
      </c>
      <c r="L231" s="29" t="s">
        <v>1020</v>
      </c>
      <c r="M231" s="29"/>
      <c r="N231" s="33">
        <f t="shared" si="28"/>
        <v>107.97750000000001</v>
      </c>
      <c r="O231" s="29">
        <f t="shared" si="29"/>
        <v>2</v>
      </c>
      <c r="P231" s="31">
        <f t="shared" ca="1" si="30"/>
        <v>0</v>
      </c>
      <c r="Q231" s="32">
        <f t="shared" si="31"/>
        <v>108.03150000000001</v>
      </c>
      <c r="R231" s="29">
        <v>48</v>
      </c>
      <c r="S231" s="29">
        <v>60</v>
      </c>
      <c r="T231" s="29"/>
      <c r="U231" s="29"/>
      <c r="V231" s="29"/>
      <c r="W231" s="29"/>
      <c r="Z231" s="26"/>
      <c r="AA231" s="26"/>
    </row>
    <row r="232" spans="1:27" ht="15">
      <c r="A232" s="43">
        <v>28</v>
      </c>
      <c r="B232" s="43">
        <v>28</v>
      </c>
      <c r="C232" s="1" t="s">
        <v>793</v>
      </c>
      <c r="D232" s="28" t="s">
        <v>41</v>
      </c>
      <c r="E232" s="29">
        <v>56</v>
      </c>
      <c r="F232" s="29"/>
      <c r="G232" s="29"/>
      <c r="H232" s="29">
        <v>51</v>
      </c>
      <c r="I232" s="29"/>
      <c r="J232" s="29"/>
      <c r="K232" s="31">
        <f t="shared" si="27"/>
        <v>107</v>
      </c>
      <c r="L232" s="29" t="s">
        <v>1020</v>
      </c>
      <c r="M232" s="29"/>
      <c r="N232" s="33">
        <f t="shared" si="28"/>
        <v>106.9774</v>
      </c>
      <c r="O232" s="29">
        <f t="shared" si="29"/>
        <v>2</v>
      </c>
      <c r="P232" s="31">
        <f t="shared" ca="1" si="30"/>
        <v>0</v>
      </c>
      <c r="Q232" s="32">
        <f t="shared" si="31"/>
        <v>107.03391000000001</v>
      </c>
      <c r="R232" s="29">
        <v>56</v>
      </c>
      <c r="S232" s="29"/>
      <c r="T232" s="29">
        <v>51</v>
      </c>
      <c r="U232" s="29"/>
      <c r="V232" s="29"/>
      <c r="W232" s="29"/>
      <c r="Z232" s="26"/>
      <c r="AA232" s="26"/>
    </row>
    <row r="233" spans="1:27" ht="15">
      <c r="A233" s="43">
        <v>29</v>
      </c>
      <c r="B233" s="43">
        <v>29</v>
      </c>
      <c r="C233" s="1" t="s">
        <v>794</v>
      </c>
      <c r="D233" s="28" t="s">
        <v>64</v>
      </c>
      <c r="E233" s="29">
        <v>102</v>
      </c>
      <c r="F233" s="29"/>
      <c r="G233" s="29"/>
      <c r="H233" s="29"/>
      <c r="I233" s="29"/>
      <c r="J233" s="29"/>
      <c r="K233" s="31">
        <f t="shared" si="27"/>
        <v>102</v>
      </c>
      <c r="L233" s="29" t="s">
        <v>1020</v>
      </c>
      <c r="M233" s="29"/>
      <c r="N233" s="33">
        <f t="shared" si="28"/>
        <v>101.9773</v>
      </c>
      <c r="O233" s="29">
        <f t="shared" si="29"/>
        <v>1</v>
      </c>
      <c r="P233" s="31">
        <f t="shared" ca="1" si="30"/>
        <v>0</v>
      </c>
      <c r="Q233" s="32">
        <f t="shared" si="31"/>
        <v>102.0793</v>
      </c>
      <c r="R233" s="29">
        <v>102</v>
      </c>
      <c r="S233" s="29"/>
      <c r="T233" s="29"/>
      <c r="U233" s="29"/>
      <c r="V233" s="29"/>
      <c r="W233" s="29"/>
      <c r="Z233" s="26"/>
      <c r="AA233" s="26"/>
    </row>
    <row r="234" spans="1:27" ht="15">
      <c r="A234" s="43">
        <v>30</v>
      </c>
      <c r="B234" s="43">
        <v>30</v>
      </c>
      <c r="C234" s="1" t="s">
        <v>795</v>
      </c>
      <c r="D234" s="28" t="s">
        <v>56</v>
      </c>
      <c r="E234" s="29"/>
      <c r="F234" s="29">
        <v>93</v>
      </c>
      <c r="G234" s="29"/>
      <c r="H234" s="29"/>
      <c r="I234" s="29"/>
      <c r="J234" s="29"/>
      <c r="K234" s="31">
        <f t="shared" si="27"/>
        <v>93</v>
      </c>
      <c r="L234" s="29" t="s">
        <v>1020</v>
      </c>
      <c r="M234" s="29"/>
      <c r="N234" s="33">
        <f t="shared" si="28"/>
        <v>92.977199999999996</v>
      </c>
      <c r="O234" s="29">
        <f t="shared" si="29"/>
        <v>1</v>
      </c>
      <c r="P234" s="31">
        <f t="shared" ca="1" si="30"/>
        <v>0</v>
      </c>
      <c r="Q234" s="32">
        <f t="shared" si="31"/>
        <v>92.986499999999992</v>
      </c>
      <c r="R234" s="29"/>
      <c r="S234" s="29">
        <v>93</v>
      </c>
      <c r="T234" s="29"/>
      <c r="U234" s="29"/>
      <c r="V234" s="29"/>
      <c r="W234" s="29"/>
      <c r="Z234" s="26"/>
      <c r="AA234" s="26"/>
    </row>
    <row r="235" spans="1:27" ht="15">
      <c r="A235" s="43">
        <v>31</v>
      </c>
      <c r="B235" s="43">
        <v>31</v>
      </c>
      <c r="C235" s="1" t="s">
        <v>796</v>
      </c>
      <c r="D235" s="28" t="s">
        <v>41</v>
      </c>
      <c r="E235" s="29"/>
      <c r="F235" s="29"/>
      <c r="G235" s="29">
        <v>88</v>
      </c>
      <c r="H235" s="29"/>
      <c r="I235" s="29"/>
      <c r="J235" s="29"/>
      <c r="K235" s="31">
        <f t="shared" si="27"/>
        <v>88</v>
      </c>
      <c r="L235" s="31" t="s">
        <v>1020</v>
      </c>
      <c r="M235" s="31"/>
      <c r="N235" s="33">
        <f t="shared" si="28"/>
        <v>87.977099999999993</v>
      </c>
      <c r="O235" s="31">
        <f t="shared" si="29"/>
        <v>1</v>
      </c>
      <c r="P235" s="31">
        <f t="shared" ca="1" si="30"/>
        <v>0</v>
      </c>
      <c r="Q235" s="32">
        <f t="shared" si="31"/>
        <v>87.977979999999988</v>
      </c>
      <c r="R235" s="29"/>
      <c r="S235" s="29"/>
      <c r="T235" s="29">
        <v>88</v>
      </c>
      <c r="U235" s="29"/>
      <c r="V235" s="29"/>
      <c r="W235" s="29"/>
      <c r="Z235" s="26"/>
      <c r="AA235" s="26"/>
    </row>
    <row r="236" spans="1:27" ht="15">
      <c r="A236" s="43">
        <v>32</v>
      </c>
      <c r="B236" s="43">
        <v>32</v>
      </c>
      <c r="C236" s="1" t="s">
        <v>797</v>
      </c>
      <c r="D236" s="28" t="s">
        <v>87</v>
      </c>
      <c r="E236" s="29"/>
      <c r="F236" s="29"/>
      <c r="G236" s="29">
        <v>87</v>
      </c>
      <c r="H236" s="29"/>
      <c r="I236" s="29"/>
      <c r="J236" s="29"/>
      <c r="K236" s="31">
        <f t="shared" si="27"/>
        <v>87</v>
      </c>
      <c r="L236" s="31" t="s">
        <v>1020</v>
      </c>
      <c r="M236" s="31"/>
      <c r="N236" s="33">
        <f t="shared" si="28"/>
        <v>86.977000000000004</v>
      </c>
      <c r="O236" s="31">
        <f t="shared" si="29"/>
        <v>1</v>
      </c>
      <c r="P236" s="31">
        <f t="shared" ca="1" si="30"/>
        <v>0</v>
      </c>
      <c r="Q236" s="32">
        <f t="shared" si="31"/>
        <v>86.97787000000001</v>
      </c>
      <c r="R236" s="29"/>
      <c r="S236" s="29"/>
      <c r="T236" s="29">
        <v>87</v>
      </c>
      <c r="U236" s="29"/>
      <c r="V236" s="29"/>
      <c r="W236" s="29"/>
      <c r="Z236" s="26"/>
      <c r="AA236" s="26"/>
    </row>
    <row r="237" spans="1:27" ht="15">
      <c r="A237" s="43">
        <v>33</v>
      </c>
      <c r="B237" s="43">
        <v>33</v>
      </c>
      <c r="C237" s="1" t="s">
        <v>798</v>
      </c>
      <c r="D237" s="28" t="s">
        <v>87</v>
      </c>
      <c r="E237" s="29"/>
      <c r="F237" s="29"/>
      <c r="G237" s="29">
        <v>84</v>
      </c>
      <c r="H237" s="29"/>
      <c r="I237" s="29"/>
      <c r="J237" s="29"/>
      <c r="K237" s="31">
        <f t="shared" si="27"/>
        <v>84</v>
      </c>
      <c r="L237" s="31" t="s">
        <v>1020</v>
      </c>
      <c r="M237" s="31"/>
      <c r="N237" s="33">
        <f t="shared" si="28"/>
        <v>83.976900000000001</v>
      </c>
      <c r="O237" s="31">
        <f t="shared" si="29"/>
        <v>1</v>
      </c>
      <c r="P237" s="31">
        <f t="shared" ca="1" si="30"/>
        <v>0</v>
      </c>
      <c r="Q237" s="32">
        <f t="shared" si="31"/>
        <v>83.977739999999997</v>
      </c>
      <c r="R237" s="29"/>
      <c r="S237" s="29"/>
      <c r="T237" s="29">
        <v>84</v>
      </c>
      <c r="U237" s="29"/>
      <c r="V237" s="29"/>
      <c r="W237" s="29"/>
      <c r="Z237" s="26"/>
      <c r="AA237" s="26"/>
    </row>
    <row r="238" spans="1:27" ht="15">
      <c r="A238" s="43">
        <v>34</v>
      </c>
      <c r="B238" s="43">
        <v>34</v>
      </c>
      <c r="C238" s="1" t="s">
        <v>799</v>
      </c>
      <c r="D238" s="28" t="s">
        <v>56</v>
      </c>
      <c r="E238" s="29">
        <v>78</v>
      </c>
      <c r="F238" s="29"/>
      <c r="G238" s="29"/>
      <c r="H238" s="29"/>
      <c r="I238" s="29"/>
      <c r="J238" s="29"/>
      <c r="K238" s="31">
        <f t="shared" si="27"/>
        <v>78</v>
      </c>
      <c r="L238" s="29" t="s">
        <v>1020</v>
      </c>
      <c r="M238" s="29"/>
      <c r="N238" s="33">
        <f t="shared" si="28"/>
        <v>77.976799999999997</v>
      </c>
      <c r="O238" s="29">
        <f t="shared" si="29"/>
        <v>1</v>
      </c>
      <c r="P238" s="31">
        <f t="shared" ca="1" si="30"/>
        <v>0</v>
      </c>
      <c r="Q238" s="32">
        <f t="shared" si="31"/>
        <v>78.0548</v>
      </c>
      <c r="R238" s="29">
        <v>78</v>
      </c>
      <c r="S238" s="29"/>
      <c r="T238" s="29"/>
      <c r="U238" s="29"/>
      <c r="V238" s="29"/>
      <c r="W238" s="29"/>
      <c r="Z238" s="26"/>
      <c r="AA238" s="26"/>
    </row>
    <row r="239" spans="1:27" ht="15">
      <c r="A239" s="43">
        <v>35</v>
      </c>
      <c r="B239" s="43">
        <v>35</v>
      </c>
      <c r="C239" s="1" t="s">
        <v>800</v>
      </c>
      <c r="D239" s="28" t="s">
        <v>49</v>
      </c>
      <c r="E239" s="29">
        <v>77</v>
      </c>
      <c r="F239" s="29"/>
      <c r="G239" s="29"/>
      <c r="H239" s="29"/>
      <c r="I239" s="29"/>
      <c r="J239" s="29"/>
      <c r="K239" s="31">
        <f t="shared" si="27"/>
        <v>77</v>
      </c>
      <c r="L239" s="29" t="s">
        <v>1020</v>
      </c>
      <c r="M239" s="29"/>
      <c r="N239" s="33">
        <f t="shared" si="28"/>
        <v>76.976699999999994</v>
      </c>
      <c r="O239" s="29">
        <f t="shared" si="29"/>
        <v>1</v>
      </c>
      <c r="P239" s="31">
        <f t="shared" ca="1" si="30"/>
        <v>0</v>
      </c>
      <c r="Q239" s="32">
        <f t="shared" si="31"/>
        <v>77.053699999999992</v>
      </c>
      <c r="R239" s="29">
        <v>77</v>
      </c>
      <c r="S239" s="29"/>
      <c r="T239" s="29"/>
      <c r="U239" s="29"/>
      <c r="V239" s="29"/>
      <c r="W239" s="29"/>
      <c r="Z239" s="26"/>
      <c r="AA239" s="26"/>
    </row>
    <row r="240" spans="1:27" ht="15">
      <c r="A240" s="43">
        <v>36</v>
      </c>
      <c r="B240" s="43">
        <v>36</v>
      </c>
      <c r="C240" s="1" t="s">
        <v>801</v>
      </c>
      <c r="D240" s="28" t="s">
        <v>28</v>
      </c>
      <c r="E240" s="29">
        <v>63</v>
      </c>
      <c r="F240" s="29"/>
      <c r="G240" s="29"/>
      <c r="H240" s="29"/>
      <c r="I240" s="29"/>
      <c r="J240" s="29"/>
      <c r="K240" s="31">
        <f t="shared" si="27"/>
        <v>63</v>
      </c>
      <c r="L240" s="29" t="s">
        <v>1020</v>
      </c>
      <c r="M240" s="29"/>
      <c r="N240" s="33">
        <f t="shared" si="28"/>
        <v>62.976599999999998</v>
      </c>
      <c r="O240" s="29">
        <f t="shared" si="29"/>
        <v>1</v>
      </c>
      <c r="P240" s="31">
        <f t="shared" ca="1" si="30"/>
        <v>0</v>
      </c>
      <c r="Q240" s="32">
        <f t="shared" si="31"/>
        <v>63.0396</v>
      </c>
      <c r="R240" s="29">
        <v>63</v>
      </c>
      <c r="S240" s="29"/>
      <c r="T240" s="29"/>
      <c r="U240" s="29"/>
      <c r="V240" s="29"/>
      <c r="W240" s="29"/>
      <c r="Z240" s="26"/>
      <c r="AA240" s="26"/>
    </row>
    <row r="241" spans="1:27" ht="15">
      <c r="A241" s="43">
        <v>37</v>
      </c>
      <c r="B241" s="43">
        <v>37</v>
      </c>
      <c r="C241" s="1" t="s">
        <v>802</v>
      </c>
      <c r="D241" s="28" t="s">
        <v>28</v>
      </c>
      <c r="E241" s="29">
        <v>57</v>
      </c>
      <c r="F241" s="29"/>
      <c r="G241" s="29"/>
      <c r="H241" s="29"/>
      <c r="I241" s="29"/>
      <c r="J241" s="29"/>
      <c r="K241" s="31">
        <f t="shared" si="27"/>
        <v>57</v>
      </c>
      <c r="L241" s="29" t="s">
        <v>1020</v>
      </c>
      <c r="M241" s="29"/>
      <c r="N241" s="33">
        <f t="shared" si="28"/>
        <v>56.976500000000001</v>
      </c>
      <c r="O241" s="29">
        <f t="shared" si="29"/>
        <v>1</v>
      </c>
      <c r="P241" s="31">
        <f t="shared" ca="1" si="30"/>
        <v>0</v>
      </c>
      <c r="Q241" s="32">
        <f t="shared" si="31"/>
        <v>57.033500000000004</v>
      </c>
      <c r="R241" s="29">
        <v>57</v>
      </c>
      <c r="S241" s="29"/>
      <c r="T241" s="29"/>
      <c r="U241" s="29"/>
      <c r="V241" s="29"/>
      <c r="W241" s="29"/>
      <c r="Z241" s="26"/>
      <c r="AA241" s="26"/>
    </row>
    <row r="242" spans="1:27" ht="15">
      <c r="A242" s="43">
        <v>38</v>
      </c>
      <c r="B242" s="43">
        <v>38</v>
      </c>
      <c r="C242" s="1" t="s">
        <v>803</v>
      </c>
      <c r="D242" s="28" t="s">
        <v>319</v>
      </c>
      <c r="E242" s="29"/>
      <c r="F242" s="29"/>
      <c r="G242" s="29"/>
      <c r="H242" s="29">
        <v>45</v>
      </c>
      <c r="I242" s="29"/>
      <c r="J242" s="29"/>
      <c r="K242" s="31">
        <f t="shared" si="27"/>
        <v>45</v>
      </c>
      <c r="L242" s="31" t="s">
        <v>1020</v>
      </c>
      <c r="M242" s="31"/>
      <c r="N242" s="33">
        <f t="shared" si="28"/>
        <v>44.976399999999998</v>
      </c>
      <c r="O242" s="31">
        <f t="shared" si="29"/>
        <v>1</v>
      </c>
      <c r="P242" s="31" t="str">
        <f t="shared" ca="1" si="30"/>
        <v>Y</v>
      </c>
      <c r="Q242" s="32">
        <f t="shared" si="31"/>
        <v>44.976849999999999</v>
      </c>
      <c r="R242" s="29"/>
      <c r="S242" s="29"/>
      <c r="T242" s="29">
        <v>45</v>
      </c>
      <c r="U242" s="29"/>
      <c r="V242" s="29"/>
      <c r="W242" s="29"/>
      <c r="Z242" s="26"/>
      <c r="AA242" s="26"/>
    </row>
    <row r="243" spans="1:27" ht="3" customHeight="1">
      <c r="D243" s="39"/>
      <c r="E243" s="39"/>
      <c r="F243" s="39"/>
      <c r="G243" s="39"/>
      <c r="H243" s="39"/>
      <c r="I243" s="39"/>
      <c r="J243" s="39"/>
      <c r="K243" s="31"/>
      <c r="L243" s="29"/>
      <c r="M243" s="29"/>
      <c r="N243" s="33"/>
      <c r="O243" s="29"/>
      <c r="P243" s="29"/>
      <c r="Q243" s="32"/>
      <c r="R243" s="39"/>
      <c r="S243" s="39"/>
      <c r="T243" s="39"/>
      <c r="U243" s="39"/>
      <c r="V243" s="39"/>
      <c r="W243" s="39"/>
      <c r="Z243" s="26"/>
      <c r="AA243" s="26"/>
    </row>
    <row r="244" spans="1:27">
      <c r="D244" s="29"/>
      <c r="E244" s="29"/>
      <c r="F244" s="29"/>
      <c r="G244" s="29"/>
      <c r="H244" s="29"/>
      <c r="I244" s="29"/>
      <c r="J244" s="29"/>
      <c r="K244" s="31"/>
      <c r="L244" s="29"/>
      <c r="M244" s="29"/>
      <c r="N244" s="33"/>
      <c r="O244" s="29"/>
      <c r="P244" s="29"/>
      <c r="Q244" s="32"/>
      <c r="R244" s="29"/>
      <c r="S244" s="29"/>
      <c r="T244" s="29"/>
      <c r="U244" s="29"/>
      <c r="V244" s="29"/>
      <c r="W244" s="29"/>
      <c r="Z244" s="26"/>
      <c r="AA244" s="26"/>
    </row>
    <row r="245" spans="1:27" ht="15">
      <c r="A245" s="42"/>
      <c r="B245" s="42"/>
      <c r="C245" s="26" t="s">
        <v>140</v>
      </c>
      <c r="D245" s="29"/>
      <c r="E245" s="29"/>
      <c r="F245" s="29"/>
      <c r="G245" s="29"/>
      <c r="H245" s="29"/>
      <c r="I245" s="29"/>
      <c r="J245" s="29"/>
      <c r="K245" s="31"/>
      <c r="L245" s="29"/>
      <c r="M245" s="29"/>
      <c r="N245" s="33"/>
      <c r="O245" s="29"/>
      <c r="P245" s="29"/>
      <c r="Q245" s="32"/>
      <c r="R245" s="29"/>
      <c r="S245" s="39"/>
      <c r="T245" s="39"/>
      <c r="U245" s="39"/>
      <c r="V245" s="39"/>
      <c r="W245" s="39"/>
      <c r="Z245" s="26"/>
      <c r="AA245" s="26"/>
    </row>
    <row r="246" spans="1:27" ht="15">
      <c r="A246" s="43">
        <v>1</v>
      </c>
      <c r="B246" s="43">
        <v>1</v>
      </c>
      <c r="C246" s="1" t="s">
        <v>139</v>
      </c>
      <c r="D246" s="28" t="s">
        <v>41</v>
      </c>
      <c r="E246" s="29">
        <v>191</v>
      </c>
      <c r="F246" s="29">
        <v>193</v>
      </c>
      <c r="G246" s="29">
        <v>190</v>
      </c>
      <c r="H246" s="29">
        <v>189</v>
      </c>
      <c r="I246" s="29">
        <v>193</v>
      </c>
      <c r="J246" s="29"/>
      <c r="K246" s="31">
        <f t="shared" ref="K246:K265" si="32"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767</v>
      </c>
      <c r="L246" s="29" t="s">
        <v>1020</v>
      </c>
      <c r="M246" s="29" t="s">
        <v>141</v>
      </c>
      <c r="N246" s="33">
        <f t="shared" ref="N246:N265" si="33">K246-(ROW(K246)-ROW(K$6))/10000</f>
        <v>766.976</v>
      </c>
      <c r="O246" s="29">
        <f t="shared" ref="O246:O265" si="34">COUNT(E246:J246)</f>
        <v>5</v>
      </c>
      <c r="P246" s="31">
        <f t="shared" ref="P246:P265" ca="1" si="35">IF(AND(O246=1,OFFSET(D246,0,P$3)&gt;0),"Y",0)</f>
        <v>0</v>
      </c>
      <c r="Q246" s="32">
        <f t="shared" ref="Q246:Q265" si="36">N246+R246/1000+S246/10000+T246/100000+U246/1000000+V246/10000000+W246/100000000</f>
        <v>767.18843890000005</v>
      </c>
      <c r="R246" s="29">
        <v>191</v>
      </c>
      <c r="S246" s="29">
        <v>193</v>
      </c>
      <c r="T246" s="29">
        <v>193</v>
      </c>
      <c r="U246" s="29">
        <v>190</v>
      </c>
      <c r="V246" s="29">
        <v>189</v>
      </c>
      <c r="W246" s="29"/>
      <c r="Z246" s="26"/>
      <c r="AA246" s="26"/>
    </row>
    <row r="247" spans="1:27" ht="15">
      <c r="A247" s="43">
        <v>2</v>
      </c>
      <c r="B247" s="43">
        <v>2</v>
      </c>
      <c r="C247" s="1" t="s">
        <v>234</v>
      </c>
      <c r="D247" s="28" t="s">
        <v>190</v>
      </c>
      <c r="E247" s="29">
        <v>159</v>
      </c>
      <c r="F247" s="29">
        <v>175</v>
      </c>
      <c r="G247" s="29">
        <v>177</v>
      </c>
      <c r="H247" s="29">
        <v>175</v>
      </c>
      <c r="I247" s="29">
        <v>171</v>
      </c>
      <c r="J247" s="29"/>
      <c r="K247" s="31">
        <f t="shared" si="32"/>
        <v>698</v>
      </c>
      <c r="L247" s="29" t="s">
        <v>1020</v>
      </c>
      <c r="M247" s="29" t="s">
        <v>288</v>
      </c>
      <c r="N247" s="33">
        <f t="shared" si="33"/>
        <v>697.97590000000002</v>
      </c>
      <c r="O247" s="29">
        <f t="shared" si="34"/>
        <v>5</v>
      </c>
      <c r="P247" s="31">
        <f t="shared" ca="1" si="35"/>
        <v>0</v>
      </c>
      <c r="Q247" s="32">
        <f t="shared" si="36"/>
        <v>698.15436210000007</v>
      </c>
      <c r="R247" s="29">
        <v>159</v>
      </c>
      <c r="S247" s="29">
        <v>175</v>
      </c>
      <c r="T247" s="29">
        <v>177</v>
      </c>
      <c r="U247" s="29">
        <v>175</v>
      </c>
      <c r="V247" s="29">
        <v>171</v>
      </c>
      <c r="W247" s="29"/>
      <c r="Z247" s="26"/>
      <c r="AA247" s="26"/>
    </row>
    <row r="248" spans="1:27" ht="15">
      <c r="A248" s="43">
        <v>3</v>
      </c>
      <c r="B248" s="43">
        <v>3</v>
      </c>
      <c r="C248" s="1" t="s">
        <v>287</v>
      </c>
      <c r="D248" s="28" t="s">
        <v>28</v>
      </c>
      <c r="E248" s="29">
        <v>160</v>
      </c>
      <c r="F248" s="29">
        <v>166</v>
      </c>
      <c r="G248" s="29">
        <v>167</v>
      </c>
      <c r="H248" s="29"/>
      <c r="I248" s="29">
        <v>155</v>
      </c>
      <c r="J248" s="29"/>
      <c r="K248" s="31">
        <f t="shared" si="32"/>
        <v>648</v>
      </c>
      <c r="L248" s="29" t="s">
        <v>1020</v>
      </c>
      <c r="M248" s="29" t="s">
        <v>804</v>
      </c>
      <c r="N248" s="33">
        <f t="shared" si="33"/>
        <v>647.97580000000005</v>
      </c>
      <c r="O248" s="29">
        <f t="shared" si="34"/>
        <v>4</v>
      </c>
      <c r="P248" s="31">
        <f t="shared" ca="1" si="35"/>
        <v>0</v>
      </c>
      <c r="Q248" s="32">
        <f t="shared" si="36"/>
        <v>648.154225</v>
      </c>
      <c r="R248" s="29">
        <v>160</v>
      </c>
      <c r="S248" s="29">
        <v>166</v>
      </c>
      <c r="T248" s="29">
        <v>167</v>
      </c>
      <c r="U248" s="29">
        <v>155</v>
      </c>
      <c r="V248" s="29"/>
      <c r="W248" s="29"/>
      <c r="Z248" s="26"/>
      <c r="AA248" s="26"/>
    </row>
    <row r="249" spans="1:27" ht="15">
      <c r="A249" s="43">
        <v>4</v>
      </c>
      <c r="B249" s="43">
        <v>4</v>
      </c>
      <c r="C249" s="1" t="s">
        <v>271</v>
      </c>
      <c r="D249" s="28" t="s">
        <v>87</v>
      </c>
      <c r="E249" s="29">
        <v>154</v>
      </c>
      <c r="F249" s="29">
        <v>158</v>
      </c>
      <c r="G249" s="29">
        <v>162</v>
      </c>
      <c r="H249" s="29">
        <v>149</v>
      </c>
      <c r="I249" s="29">
        <v>161</v>
      </c>
      <c r="J249" s="29"/>
      <c r="K249" s="31">
        <f t="shared" si="32"/>
        <v>635</v>
      </c>
      <c r="L249" s="29" t="s">
        <v>1020</v>
      </c>
      <c r="M249" s="29"/>
      <c r="N249" s="33">
        <f t="shared" si="33"/>
        <v>634.97569999999996</v>
      </c>
      <c r="O249" s="29">
        <f t="shared" si="34"/>
        <v>5</v>
      </c>
      <c r="P249" s="31">
        <f t="shared" ca="1" si="35"/>
        <v>0</v>
      </c>
      <c r="Q249" s="32">
        <f t="shared" si="36"/>
        <v>635.14729590000002</v>
      </c>
      <c r="R249" s="29">
        <v>154</v>
      </c>
      <c r="S249" s="29">
        <v>158</v>
      </c>
      <c r="T249" s="29">
        <v>162</v>
      </c>
      <c r="U249" s="29">
        <v>161</v>
      </c>
      <c r="V249" s="29">
        <v>149</v>
      </c>
      <c r="W249" s="29"/>
      <c r="Z249" s="26"/>
      <c r="AA249" s="26"/>
    </row>
    <row r="250" spans="1:27" ht="15">
      <c r="A250" s="43">
        <v>5</v>
      </c>
      <c r="B250" s="43">
        <v>5</v>
      </c>
      <c r="C250" s="1" t="s">
        <v>298</v>
      </c>
      <c r="D250" s="28" t="s">
        <v>84</v>
      </c>
      <c r="E250" s="29">
        <v>141</v>
      </c>
      <c r="F250" s="29">
        <v>147</v>
      </c>
      <c r="G250" s="29">
        <v>153</v>
      </c>
      <c r="H250" s="29"/>
      <c r="I250" s="29">
        <v>151</v>
      </c>
      <c r="J250" s="29"/>
      <c r="K250" s="31">
        <f t="shared" si="32"/>
        <v>592</v>
      </c>
      <c r="L250" s="29" t="s">
        <v>1020</v>
      </c>
      <c r="M250" s="29"/>
      <c r="N250" s="33">
        <f t="shared" si="33"/>
        <v>591.97559999999999</v>
      </c>
      <c r="O250" s="29">
        <f t="shared" si="34"/>
        <v>4</v>
      </c>
      <c r="P250" s="31">
        <f t="shared" ca="1" si="35"/>
        <v>0</v>
      </c>
      <c r="Q250" s="32">
        <f t="shared" si="36"/>
        <v>592.13298099999986</v>
      </c>
      <c r="R250" s="29">
        <v>141</v>
      </c>
      <c r="S250" s="29">
        <v>147</v>
      </c>
      <c r="T250" s="29">
        <v>153</v>
      </c>
      <c r="U250" s="29">
        <v>151</v>
      </c>
      <c r="V250" s="29"/>
      <c r="W250" s="29"/>
      <c r="Z250" s="26"/>
      <c r="AA250" s="26"/>
    </row>
    <row r="251" spans="1:27" ht="15">
      <c r="A251" s="43">
        <v>6</v>
      </c>
      <c r="B251" s="43">
        <v>6</v>
      </c>
      <c r="C251" s="1" t="s">
        <v>342</v>
      </c>
      <c r="D251" s="28" t="s">
        <v>37</v>
      </c>
      <c r="E251" s="29">
        <v>116</v>
      </c>
      <c r="F251" s="29">
        <v>125</v>
      </c>
      <c r="G251" s="29">
        <v>136</v>
      </c>
      <c r="H251" s="29">
        <v>107</v>
      </c>
      <c r="I251" s="29">
        <v>134</v>
      </c>
      <c r="J251" s="29"/>
      <c r="K251" s="31">
        <f t="shared" si="32"/>
        <v>511</v>
      </c>
      <c r="L251" s="29" t="s">
        <v>1020</v>
      </c>
      <c r="M251" s="29"/>
      <c r="N251" s="33">
        <f t="shared" si="33"/>
        <v>510.97550000000001</v>
      </c>
      <c r="O251" s="29">
        <f t="shared" si="34"/>
        <v>5</v>
      </c>
      <c r="P251" s="31">
        <f t="shared" ca="1" si="35"/>
        <v>0</v>
      </c>
      <c r="Q251" s="32">
        <f t="shared" si="36"/>
        <v>511.10550469999998</v>
      </c>
      <c r="R251" s="29">
        <v>116</v>
      </c>
      <c r="S251" s="29">
        <v>125</v>
      </c>
      <c r="T251" s="29">
        <v>136</v>
      </c>
      <c r="U251" s="29">
        <v>134</v>
      </c>
      <c r="V251" s="29">
        <v>107</v>
      </c>
      <c r="W251" s="29"/>
      <c r="Z251" s="26"/>
      <c r="AA251" s="26"/>
    </row>
    <row r="252" spans="1:27" ht="15">
      <c r="A252" s="43">
        <v>7</v>
      </c>
      <c r="B252" s="43">
        <v>7</v>
      </c>
      <c r="C252" s="1" t="s">
        <v>304</v>
      </c>
      <c r="D252" s="28" t="s">
        <v>190</v>
      </c>
      <c r="E252" s="29"/>
      <c r="F252" s="29">
        <v>134</v>
      </c>
      <c r="G252" s="29"/>
      <c r="H252" s="29">
        <v>132</v>
      </c>
      <c r="I252" s="29">
        <v>149</v>
      </c>
      <c r="J252" s="29"/>
      <c r="K252" s="31">
        <f t="shared" si="32"/>
        <v>415</v>
      </c>
      <c r="L252" s="29" t="s">
        <v>1020</v>
      </c>
      <c r="M252" s="29"/>
      <c r="N252" s="33">
        <f t="shared" si="33"/>
        <v>414.97539999999998</v>
      </c>
      <c r="O252" s="29">
        <f t="shared" si="34"/>
        <v>3</v>
      </c>
      <c r="P252" s="31">
        <f t="shared" ca="1" si="35"/>
        <v>0</v>
      </c>
      <c r="Q252" s="32">
        <f t="shared" si="36"/>
        <v>414.99042199999997</v>
      </c>
      <c r="R252" s="29"/>
      <c r="S252" s="29">
        <v>134</v>
      </c>
      <c r="T252" s="29">
        <v>149</v>
      </c>
      <c r="U252" s="29">
        <v>132</v>
      </c>
      <c r="V252" s="29"/>
      <c r="W252" s="29"/>
      <c r="Z252" s="26"/>
      <c r="AA252" s="26"/>
    </row>
    <row r="253" spans="1:27" ht="15">
      <c r="A253" s="43">
        <v>8</v>
      </c>
      <c r="B253" s="43">
        <v>8</v>
      </c>
      <c r="C253" s="1" t="s">
        <v>805</v>
      </c>
      <c r="D253" s="28" t="s">
        <v>49</v>
      </c>
      <c r="E253" s="29">
        <v>86</v>
      </c>
      <c r="F253" s="29">
        <v>102</v>
      </c>
      <c r="G253" s="29">
        <v>115</v>
      </c>
      <c r="H253" s="29">
        <v>88</v>
      </c>
      <c r="I253" s="29"/>
      <c r="J253" s="29"/>
      <c r="K253" s="31">
        <f t="shared" si="32"/>
        <v>391</v>
      </c>
      <c r="L253" s="29" t="s">
        <v>1020</v>
      </c>
      <c r="M253" s="29"/>
      <c r="N253" s="33">
        <f t="shared" si="33"/>
        <v>390.9753</v>
      </c>
      <c r="O253" s="29">
        <f t="shared" si="34"/>
        <v>4</v>
      </c>
      <c r="P253" s="31">
        <f t="shared" ca="1" si="35"/>
        <v>0</v>
      </c>
      <c r="Q253" s="32">
        <f t="shared" si="36"/>
        <v>391.07273800000002</v>
      </c>
      <c r="R253" s="29">
        <v>86</v>
      </c>
      <c r="S253" s="29">
        <v>102</v>
      </c>
      <c r="T253" s="29">
        <v>115</v>
      </c>
      <c r="U253" s="29">
        <v>88</v>
      </c>
      <c r="V253" s="29"/>
      <c r="W253" s="29"/>
      <c r="Z253" s="26"/>
      <c r="AA253" s="26"/>
    </row>
    <row r="254" spans="1:27" ht="15">
      <c r="A254" s="43">
        <v>9</v>
      </c>
      <c r="B254" s="43" t="s">
        <v>70</v>
      </c>
      <c r="C254" s="1" t="s">
        <v>390</v>
      </c>
      <c r="D254" s="28" t="s">
        <v>31</v>
      </c>
      <c r="E254" s="29">
        <v>70</v>
      </c>
      <c r="F254" s="29">
        <v>88</v>
      </c>
      <c r="G254" s="29">
        <v>103</v>
      </c>
      <c r="H254" s="29">
        <v>74</v>
      </c>
      <c r="I254" s="29">
        <v>108</v>
      </c>
      <c r="J254" s="29"/>
      <c r="K254" s="31">
        <f t="shared" si="32"/>
        <v>373</v>
      </c>
      <c r="L254" s="29" t="s">
        <v>1021</v>
      </c>
      <c r="M254" s="29"/>
      <c r="N254" s="33">
        <f t="shared" si="33"/>
        <v>372.97519999999997</v>
      </c>
      <c r="O254" s="29">
        <f t="shared" si="34"/>
        <v>5</v>
      </c>
      <c r="P254" s="31">
        <f t="shared" ca="1" si="35"/>
        <v>0</v>
      </c>
      <c r="Q254" s="32">
        <f t="shared" si="36"/>
        <v>373.05519040000001</v>
      </c>
      <c r="R254" s="29">
        <v>70</v>
      </c>
      <c r="S254" s="29">
        <v>88</v>
      </c>
      <c r="T254" s="29">
        <v>108</v>
      </c>
      <c r="U254" s="29">
        <v>103</v>
      </c>
      <c r="V254" s="29">
        <v>74</v>
      </c>
      <c r="W254" s="29"/>
      <c r="Z254" s="26"/>
      <c r="AA254" s="26"/>
    </row>
    <row r="255" spans="1:27" ht="15">
      <c r="A255" s="43">
        <v>10</v>
      </c>
      <c r="B255" s="43">
        <v>9</v>
      </c>
      <c r="C255" s="1" t="s">
        <v>806</v>
      </c>
      <c r="D255" s="28" t="s">
        <v>95</v>
      </c>
      <c r="E255" s="29">
        <v>117</v>
      </c>
      <c r="F255" s="29"/>
      <c r="G255" s="29">
        <v>140</v>
      </c>
      <c r="H255" s="29">
        <v>114</v>
      </c>
      <c r="I255" s="29"/>
      <c r="J255" s="29"/>
      <c r="K255" s="31">
        <f t="shared" si="32"/>
        <v>371</v>
      </c>
      <c r="L255" s="29" t="s">
        <v>1020</v>
      </c>
      <c r="M255" s="29"/>
      <c r="N255" s="33">
        <f t="shared" si="33"/>
        <v>370.9751</v>
      </c>
      <c r="O255" s="29">
        <f t="shared" si="34"/>
        <v>3</v>
      </c>
      <c r="P255" s="31">
        <f t="shared" ca="1" si="35"/>
        <v>0</v>
      </c>
      <c r="Q255" s="32">
        <f t="shared" si="36"/>
        <v>371.093614</v>
      </c>
      <c r="R255" s="29">
        <v>117</v>
      </c>
      <c r="S255" s="29"/>
      <c r="T255" s="29">
        <v>140</v>
      </c>
      <c r="U255" s="29">
        <v>114</v>
      </c>
      <c r="V255" s="29"/>
      <c r="W255" s="29"/>
      <c r="Z255" s="26"/>
      <c r="AA255" s="26"/>
    </row>
    <row r="256" spans="1:27" ht="15">
      <c r="A256" s="43">
        <v>11</v>
      </c>
      <c r="B256" s="43">
        <v>10</v>
      </c>
      <c r="C256" s="1" t="s">
        <v>356</v>
      </c>
      <c r="D256" s="28" t="s">
        <v>28</v>
      </c>
      <c r="E256" s="29"/>
      <c r="F256" s="29">
        <v>111</v>
      </c>
      <c r="G256" s="29"/>
      <c r="H256" s="29">
        <v>99</v>
      </c>
      <c r="I256" s="29">
        <v>126</v>
      </c>
      <c r="J256" s="29"/>
      <c r="K256" s="31">
        <f t="shared" si="32"/>
        <v>336</v>
      </c>
      <c r="L256" s="29" t="s">
        <v>1020</v>
      </c>
      <c r="M256" s="29"/>
      <c r="N256" s="33">
        <f t="shared" si="33"/>
        <v>335.97500000000002</v>
      </c>
      <c r="O256" s="29">
        <f t="shared" si="34"/>
        <v>3</v>
      </c>
      <c r="P256" s="31">
        <f t="shared" ca="1" si="35"/>
        <v>0</v>
      </c>
      <c r="Q256" s="32">
        <f t="shared" si="36"/>
        <v>335.987459</v>
      </c>
      <c r="R256" s="29"/>
      <c r="S256" s="29">
        <v>111</v>
      </c>
      <c r="T256" s="29">
        <v>126</v>
      </c>
      <c r="U256" s="29">
        <v>99</v>
      </c>
      <c r="V256" s="29"/>
      <c r="W256" s="29"/>
      <c r="Z256" s="26"/>
      <c r="AA256" s="26"/>
    </row>
    <row r="257" spans="1:27" ht="15">
      <c r="A257" s="43">
        <v>12</v>
      </c>
      <c r="B257" s="43">
        <v>11</v>
      </c>
      <c r="C257" s="1" t="s">
        <v>276</v>
      </c>
      <c r="D257" s="28" t="s">
        <v>28</v>
      </c>
      <c r="E257" s="29"/>
      <c r="F257" s="29"/>
      <c r="G257" s="29"/>
      <c r="H257" s="29">
        <v>163</v>
      </c>
      <c r="I257" s="29">
        <v>160</v>
      </c>
      <c r="J257" s="29"/>
      <c r="K257" s="31">
        <f t="shared" si="32"/>
        <v>323</v>
      </c>
      <c r="L257" s="31" t="s">
        <v>1020</v>
      </c>
      <c r="M257" s="31"/>
      <c r="N257" s="33">
        <f t="shared" si="33"/>
        <v>322.97489999999999</v>
      </c>
      <c r="O257" s="31">
        <f t="shared" si="34"/>
        <v>2</v>
      </c>
      <c r="P257" s="31">
        <f t="shared" ca="1" si="35"/>
        <v>0</v>
      </c>
      <c r="Q257" s="32">
        <f t="shared" si="36"/>
        <v>322.97668999999996</v>
      </c>
      <c r="R257" s="29"/>
      <c r="S257" s="29"/>
      <c r="T257" s="29">
        <v>163</v>
      </c>
      <c r="U257" s="29">
        <v>160</v>
      </c>
      <c r="V257" s="29"/>
      <c r="W257" s="29"/>
      <c r="Z257" s="26"/>
      <c r="AA257" s="26"/>
    </row>
    <row r="258" spans="1:27" ht="15">
      <c r="A258" s="43">
        <v>13</v>
      </c>
      <c r="B258" s="43">
        <v>12</v>
      </c>
      <c r="C258" s="1" t="s">
        <v>363</v>
      </c>
      <c r="D258" s="28" t="s">
        <v>41</v>
      </c>
      <c r="E258" s="29"/>
      <c r="F258" s="29"/>
      <c r="G258" s="29">
        <v>118</v>
      </c>
      <c r="H258" s="29">
        <v>84</v>
      </c>
      <c r="I258" s="29">
        <v>121</v>
      </c>
      <c r="J258" s="29"/>
      <c r="K258" s="31">
        <f t="shared" si="32"/>
        <v>323</v>
      </c>
      <c r="L258" s="31" t="s">
        <v>1020</v>
      </c>
      <c r="M258" s="31"/>
      <c r="N258" s="33">
        <f t="shared" si="33"/>
        <v>322.97480000000002</v>
      </c>
      <c r="O258" s="31">
        <f t="shared" si="34"/>
        <v>3</v>
      </c>
      <c r="P258" s="31">
        <f t="shared" ca="1" si="35"/>
        <v>0</v>
      </c>
      <c r="Q258" s="32">
        <f t="shared" si="36"/>
        <v>322.97613640000003</v>
      </c>
      <c r="R258" s="29"/>
      <c r="S258" s="29"/>
      <c r="T258" s="29">
        <v>121</v>
      </c>
      <c r="U258" s="29">
        <v>118</v>
      </c>
      <c r="V258" s="29">
        <v>84</v>
      </c>
      <c r="W258" s="29"/>
      <c r="Z258" s="26"/>
      <c r="AA258" s="26"/>
    </row>
    <row r="259" spans="1:27" ht="15">
      <c r="A259" s="43">
        <v>14</v>
      </c>
      <c r="B259" s="43">
        <v>13</v>
      </c>
      <c r="C259" s="1" t="s">
        <v>807</v>
      </c>
      <c r="D259" s="28" t="s">
        <v>37</v>
      </c>
      <c r="E259" s="29">
        <v>69</v>
      </c>
      <c r="F259" s="29">
        <v>83</v>
      </c>
      <c r="G259" s="29">
        <v>92</v>
      </c>
      <c r="H259" s="29"/>
      <c r="I259" s="29"/>
      <c r="J259" s="29"/>
      <c r="K259" s="31">
        <f t="shared" si="32"/>
        <v>244</v>
      </c>
      <c r="L259" s="29" t="s">
        <v>1020</v>
      </c>
      <c r="M259" s="29"/>
      <c r="N259" s="33">
        <f t="shared" si="33"/>
        <v>243.97470000000001</v>
      </c>
      <c r="O259" s="29">
        <f t="shared" si="34"/>
        <v>3</v>
      </c>
      <c r="P259" s="31">
        <f t="shared" ca="1" si="35"/>
        <v>0</v>
      </c>
      <c r="Q259" s="32">
        <f t="shared" si="36"/>
        <v>244.05292</v>
      </c>
      <c r="R259" s="29">
        <v>69</v>
      </c>
      <c r="S259" s="29">
        <v>83</v>
      </c>
      <c r="T259" s="29">
        <v>92</v>
      </c>
      <c r="U259" s="29"/>
      <c r="V259" s="29"/>
      <c r="W259" s="29"/>
      <c r="Z259" s="26"/>
      <c r="AA259" s="26"/>
    </row>
    <row r="260" spans="1:27" ht="15">
      <c r="A260" s="43">
        <v>15</v>
      </c>
      <c r="B260" s="43">
        <v>14</v>
      </c>
      <c r="C260" s="1" t="s">
        <v>416</v>
      </c>
      <c r="D260" s="28" t="s">
        <v>319</v>
      </c>
      <c r="E260" s="29">
        <v>54</v>
      </c>
      <c r="F260" s="29">
        <v>62</v>
      </c>
      <c r="G260" s="29"/>
      <c r="H260" s="29"/>
      <c r="I260" s="29">
        <v>94</v>
      </c>
      <c r="J260" s="29"/>
      <c r="K260" s="31">
        <f t="shared" si="32"/>
        <v>210</v>
      </c>
      <c r="L260" s="29" t="s">
        <v>1020</v>
      </c>
      <c r="M260" s="29"/>
      <c r="N260" s="33">
        <f t="shared" si="33"/>
        <v>209.97460000000001</v>
      </c>
      <c r="O260" s="29">
        <f t="shared" si="34"/>
        <v>3</v>
      </c>
      <c r="P260" s="31">
        <f t="shared" ca="1" si="35"/>
        <v>0</v>
      </c>
      <c r="Q260" s="32">
        <f t="shared" si="36"/>
        <v>210.03574000000003</v>
      </c>
      <c r="R260" s="29">
        <v>54</v>
      </c>
      <c r="S260" s="29">
        <v>62</v>
      </c>
      <c r="T260" s="29">
        <v>94</v>
      </c>
      <c r="U260" s="29"/>
      <c r="V260" s="29"/>
      <c r="W260" s="29"/>
      <c r="Z260" s="26"/>
      <c r="AA260" s="26"/>
    </row>
    <row r="261" spans="1:27" ht="15">
      <c r="A261" s="43">
        <v>16</v>
      </c>
      <c r="B261" s="43">
        <v>15</v>
      </c>
      <c r="C261" s="1" t="s">
        <v>808</v>
      </c>
      <c r="D261" s="28" t="s">
        <v>19</v>
      </c>
      <c r="E261" s="29"/>
      <c r="F261" s="29"/>
      <c r="G261" s="29"/>
      <c r="H261" s="29">
        <v>156</v>
      </c>
      <c r="I261" s="29"/>
      <c r="J261" s="29"/>
      <c r="K261" s="31">
        <f t="shared" si="32"/>
        <v>156</v>
      </c>
      <c r="L261" s="31" t="s">
        <v>1020</v>
      </c>
      <c r="M261" s="31"/>
      <c r="N261" s="33">
        <f t="shared" si="33"/>
        <v>155.97450000000001</v>
      </c>
      <c r="O261" s="31">
        <f t="shared" si="34"/>
        <v>1</v>
      </c>
      <c r="P261" s="31" t="str">
        <f t="shared" ca="1" si="35"/>
        <v>Y</v>
      </c>
      <c r="Q261" s="32">
        <f t="shared" si="36"/>
        <v>155.97606000000002</v>
      </c>
      <c r="R261" s="29"/>
      <c r="S261" s="29"/>
      <c r="T261" s="29">
        <v>156</v>
      </c>
      <c r="U261" s="29"/>
      <c r="V261" s="29"/>
      <c r="W261" s="29"/>
      <c r="Z261" s="26"/>
      <c r="AA261" s="26"/>
    </row>
    <row r="262" spans="1:27" ht="15">
      <c r="A262" s="43">
        <v>17</v>
      </c>
      <c r="B262" s="43">
        <v>16</v>
      </c>
      <c r="C262" s="1" t="s">
        <v>378</v>
      </c>
      <c r="D262" s="28" t="s">
        <v>64</v>
      </c>
      <c r="E262" s="29"/>
      <c r="F262" s="29"/>
      <c r="G262" s="29"/>
      <c r="H262" s="29"/>
      <c r="I262" s="29">
        <v>115</v>
      </c>
      <c r="J262" s="29"/>
      <c r="K262" s="31">
        <f t="shared" si="32"/>
        <v>115</v>
      </c>
      <c r="L262" s="31" t="s">
        <v>1020</v>
      </c>
      <c r="M262" s="31"/>
      <c r="N262" s="33">
        <f t="shared" si="33"/>
        <v>114.9744</v>
      </c>
      <c r="O262" s="31">
        <f t="shared" si="34"/>
        <v>1</v>
      </c>
      <c r="P262" s="31">
        <f t="shared" ca="1" si="35"/>
        <v>0</v>
      </c>
      <c r="Q262" s="32">
        <f t="shared" si="36"/>
        <v>114.97555</v>
      </c>
      <c r="R262" s="29"/>
      <c r="S262" s="29"/>
      <c r="T262" s="29">
        <v>115</v>
      </c>
      <c r="U262" s="29"/>
      <c r="V262" s="29"/>
      <c r="W262" s="29"/>
      <c r="Z262" s="26"/>
      <c r="AA262" s="26"/>
    </row>
    <row r="263" spans="1:27" ht="15">
      <c r="A263" s="43">
        <v>18</v>
      </c>
      <c r="B263" s="43">
        <v>17</v>
      </c>
      <c r="C263" s="1" t="s">
        <v>809</v>
      </c>
      <c r="D263" s="28" t="s">
        <v>56</v>
      </c>
      <c r="E263" s="29">
        <v>41</v>
      </c>
      <c r="F263" s="29">
        <v>64</v>
      </c>
      <c r="G263" s="29"/>
      <c r="H263" s="29"/>
      <c r="I263" s="29"/>
      <c r="J263" s="29"/>
      <c r="K263" s="31">
        <f t="shared" si="32"/>
        <v>105</v>
      </c>
      <c r="L263" s="29" t="s">
        <v>1020</v>
      </c>
      <c r="M263" s="29"/>
      <c r="N263" s="33">
        <f t="shared" si="33"/>
        <v>104.9743</v>
      </c>
      <c r="O263" s="29">
        <f t="shared" si="34"/>
        <v>2</v>
      </c>
      <c r="P263" s="31">
        <f t="shared" ca="1" si="35"/>
        <v>0</v>
      </c>
      <c r="Q263" s="32">
        <f t="shared" si="36"/>
        <v>105.0217</v>
      </c>
      <c r="R263" s="29">
        <v>41</v>
      </c>
      <c r="S263" s="29">
        <v>64</v>
      </c>
      <c r="T263" s="29"/>
      <c r="U263" s="29"/>
      <c r="V263" s="29"/>
      <c r="W263" s="29"/>
      <c r="Z263" s="26"/>
      <c r="AA263" s="26"/>
    </row>
    <row r="264" spans="1:27" ht="15">
      <c r="A264" s="43">
        <v>19</v>
      </c>
      <c r="B264" s="43">
        <v>18</v>
      </c>
      <c r="C264" s="1" t="s">
        <v>810</v>
      </c>
      <c r="D264" s="28" t="s">
        <v>49</v>
      </c>
      <c r="E264" s="29">
        <v>91</v>
      </c>
      <c r="F264" s="29"/>
      <c r="G264" s="29"/>
      <c r="H264" s="29"/>
      <c r="I264" s="29"/>
      <c r="J264" s="29"/>
      <c r="K264" s="31">
        <f t="shared" si="32"/>
        <v>91</v>
      </c>
      <c r="L264" s="29" t="s">
        <v>1020</v>
      </c>
      <c r="M264" s="29"/>
      <c r="N264" s="33">
        <f t="shared" si="33"/>
        <v>90.974199999999996</v>
      </c>
      <c r="O264" s="29">
        <f t="shared" si="34"/>
        <v>1</v>
      </c>
      <c r="P264" s="31">
        <f t="shared" ca="1" si="35"/>
        <v>0</v>
      </c>
      <c r="Q264" s="32">
        <f t="shared" si="36"/>
        <v>91.06519999999999</v>
      </c>
      <c r="R264" s="29">
        <v>91</v>
      </c>
      <c r="S264" s="29"/>
      <c r="T264" s="29"/>
      <c r="U264" s="29"/>
      <c r="V264" s="29"/>
      <c r="W264" s="29"/>
      <c r="Z264" s="26"/>
      <c r="AA264" s="26"/>
    </row>
    <row r="265" spans="1:27" ht="15">
      <c r="A265" s="43">
        <v>20</v>
      </c>
      <c r="B265" s="43">
        <v>19</v>
      </c>
      <c r="C265" s="1" t="s">
        <v>811</v>
      </c>
      <c r="D265" s="28" t="s">
        <v>19</v>
      </c>
      <c r="E265" s="29"/>
      <c r="F265" s="29"/>
      <c r="G265" s="29"/>
      <c r="H265" s="29">
        <v>82</v>
      </c>
      <c r="I265" s="29"/>
      <c r="J265" s="29"/>
      <c r="K265" s="31">
        <f t="shared" si="32"/>
        <v>82</v>
      </c>
      <c r="L265" s="31" t="s">
        <v>1020</v>
      </c>
      <c r="M265" s="31"/>
      <c r="N265" s="33">
        <f t="shared" si="33"/>
        <v>81.974100000000007</v>
      </c>
      <c r="O265" s="31">
        <f t="shared" si="34"/>
        <v>1</v>
      </c>
      <c r="P265" s="31" t="str">
        <f t="shared" ca="1" si="35"/>
        <v>Y</v>
      </c>
      <c r="Q265" s="32">
        <f t="shared" si="36"/>
        <v>81.974920000000012</v>
      </c>
      <c r="R265" s="29"/>
      <c r="S265" s="29"/>
      <c r="T265" s="29">
        <v>82</v>
      </c>
      <c r="U265" s="29"/>
      <c r="V265" s="29"/>
      <c r="W265" s="29"/>
      <c r="Z265" s="26"/>
      <c r="AA265" s="26"/>
    </row>
    <row r="266" spans="1:27" ht="5.0999999999999996" customHeight="1">
      <c r="A266" s="29"/>
      <c r="B266" s="29"/>
      <c r="D266" s="39"/>
      <c r="E266" s="39"/>
      <c r="F266" s="39"/>
      <c r="G266" s="39"/>
      <c r="H266" s="39"/>
      <c r="I266" s="39"/>
      <c r="J266" s="39"/>
      <c r="K266" s="31"/>
      <c r="L266" s="29"/>
      <c r="M266" s="29"/>
      <c r="N266" s="33"/>
      <c r="O266" s="29"/>
      <c r="P266" s="29"/>
      <c r="Q266" s="32"/>
      <c r="R266" s="39"/>
      <c r="S266" s="39"/>
      <c r="T266" s="39"/>
      <c r="U266" s="39"/>
      <c r="V266" s="39"/>
      <c r="W266" s="39"/>
      <c r="Z266" s="26"/>
      <c r="AA266" s="26"/>
    </row>
    <row r="267" spans="1:27">
      <c r="D267" s="29"/>
      <c r="E267" s="29"/>
      <c r="F267" s="29"/>
      <c r="G267" s="29"/>
      <c r="H267" s="29"/>
      <c r="I267" s="29"/>
      <c r="J267" s="29"/>
      <c r="K267" s="31"/>
      <c r="L267" s="29"/>
      <c r="M267" s="29"/>
      <c r="N267" s="33"/>
      <c r="O267" s="29"/>
      <c r="P267" s="29"/>
      <c r="Q267" s="32"/>
      <c r="R267" s="29"/>
      <c r="S267" s="29"/>
      <c r="T267" s="29"/>
      <c r="U267" s="29"/>
      <c r="V267" s="29"/>
      <c r="W267" s="29"/>
      <c r="Z267" s="26"/>
      <c r="AA267" s="26"/>
    </row>
    <row r="268" spans="1:27" ht="15">
      <c r="A268" s="42"/>
      <c r="B268" s="42"/>
      <c r="C268" s="26" t="s">
        <v>339</v>
      </c>
      <c r="D268" s="29"/>
      <c r="E268" s="29"/>
      <c r="F268" s="29"/>
      <c r="G268" s="29"/>
      <c r="H268" s="29"/>
      <c r="I268" s="29"/>
      <c r="J268" s="29"/>
      <c r="K268" s="31"/>
      <c r="L268" s="29"/>
      <c r="M268" s="29"/>
      <c r="N268" s="33"/>
      <c r="O268" s="29"/>
      <c r="P268" s="29"/>
      <c r="Q268" s="32"/>
      <c r="R268" s="29"/>
      <c r="S268" s="39"/>
      <c r="T268" s="39"/>
      <c r="U268" s="39"/>
      <c r="V268" s="39"/>
      <c r="W268" s="39"/>
      <c r="Z268" s="26"/>
      <c r="AA268" s="26"/>
    </row>
    <row r="269" spans="1:27" ht="15">
      <c r="A269" s="43">
        <v>1</v>
      </c>
      <c r="B269" s="43">
        <v>1</v>
      </c>
      <c r="C269" s="1" t="s">
        <v>812</v>
      </c>
      <c r="D269" s="28" t="s">
        <v>190</v>
      </c>
      <c r="E269" s="29">
        <v>155</v>
      </c>
      <c r="F269" s="29">
        <v>156</v>
      </c>
      <c r="G269" s="29">
        <v>163</v>
      </c>
      <c r="H269" s="29"/>
      <c r="I269" s="29"/>
      <c r="J269" s="29"/>
      <c r="K269" s="31">
        <f t="shared" ref="K269:K279" si="37"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474</v>
      </c>
      <c r="L269" s="29" t="s">
        <v>1020</v>
      </c>
      <c r="M269" s="29" t="s">
        <v>813</v>
      </c>
      <c r="N269" s="33">
        <f t="shared" ref="N269:N279" si="38">K269-(ROW(K269)-ROW(K$6))/10000</f>
        <v>473.97370000000001</v>
      </c>
      <c r="O269" s="29">
        <f t="shared" ref="O269:O279" si="39">COUNT(E269:J269)</f>
        <v>3</v>
      </c>
      <c r="P269" s="31">
        <f t="shared" ref="P269:P279" ca="1" si="40">IF(AND(O269=1,OFFSET(D269,0,P$3)&gt;0),"Y",0)</f>
        <v>0</v>
      </c>
      <c r="Q269" s="32">
        <f t="shared" ref="Q269:Q279" si="41">N269+R269/1000+S269/10000+T269/100000+U269/1000000+V269/10000000+W269/100000000</f>
        <v>474.14592999999996</v>
      </c>
      <c r="R269" s="29">
        <v>155</v>
      </c>
      <c r="S269" s="29">
        <v>156</v>
      </c>
      <c r="T269" s="29">
        <v>163</v>
      </c>
      <c r="U269" s="29"/>
      <c r="V269" s="29"/>
      <c r="W269" s="29"/>
      <c r="Z269" s="26"/>
      <c r="AA269" s="26"/>
    </row>
    <row r="270" spans="1:27" ht="15">
      <c r="A270" s="43">
        <v>2</v>
      </c>
      <c r="B270" s="43">
        <v>2</v>
      </c>
      <c r="C270" s="1" t="s">
        <v>338</v>
      </c>
      <c r="D270" s="28" t="s">
        <v>28</v>
      </c>
      <c r="E270" s="29">
        <v>87</v>
      </c>
      <c r="F270" s="29"/>
      <c r="G270" s="29">
        <v>132</v>
      </c>
      <c r="H270" s="29">
        <v>109</v>
      </c>
      <c r="I270" s="29">
        <v>135</v>
      </c>
      <c r="J270" s="29"/>
      <c r="K270" s="31">
        <f t="shared" si="37"/>
        <v>463</v>
      </c>
      <c r="L270" s="29" t="s">
        <v>1020</v>
      </c>
      <c r="M270" s="29" t="s">
        <v>814</v>
      </c>
      <c r="N270" s="33">
        <f t="shared" si="38"/>
        <v>462.97359999999998</v>
      </c>
      <c r="O270" s="29">
        <f t="shared" si="39"/>
        <v>4</v>
      </c>
      <c r="P270" s="31">
        <f t="shared" ca="1" si="40"/>
        <v>0</v>
      </c>
      <c r="Q270" s="32">
        <f t="shared" si="41"/>
        <v>463.06209289999998</v>
      </c>
      <c r="R270" s="29">
        <v>87</v>
      </c>
      <c r="S270" s="29"/>
      <c r="T270" s="29">
        <v>135</v>
      </c>
      <c r="U270" s="29">
        <v>132</v>
      </c>
      <c r="V270" s="29">
        <v>109</v>
      </c>
      <c r="W270" s="29"/>
      <c r="Z270" s="26"/>
      <c r="AA270" s="26"/>
    </row>
    <row r="271" spans="1:27" ht="15">
      <c r="A271" s="43">
        <v>3</v>
      </c>
      <c r="B271" s="43">
        <v>3</v>
      </c>
      <c r="C271" s="1" t="s">
        <v>366</v>
      </c>
      <c r="D271" s="28" t="s">
        <v>19</v>
      </c>
      <c r="E271" s="29">
        <v>89</v>
      </c>
      <c r="F271" s="29">
        <v>112</v>
      </c>
      <c r="G271" s="29">
        <v>122</v>
      </c>
      <c r="H271" s="29">
        <v>90</v>
      </c>
      <c r="I271" s="29">
        <v>120</v>
      </c>
      <c r="J271" s="29"/>
      <c r="K271" s="31">
        <f t="shared" si="37"/>
        <v>444</v>
      </c>
      <c r="L271" s="29" t="s">
        <v>1020</v>
      </c>
      <c r="M271" s="29" t="s">
        <v>815</v>
      </c>
      <c r="N271" s="33">
        <f t="shared" si="38"/>
        <v>443.9735</v>
      </c>
      <c r="O271" s="29">
        <f t="shared" si="39"/>
        <v>5</v>
      </c>
      <c r="P271" s="31">
        <f t="shared" ca="1" si="40"/>
        <v>0</v>
      </c>
      <c r="Q271" s="32">
        <f t="shared" si="41"/>
        <v>444.07504899999992</v>
      </c>
      <c r="R271" s="29">
        <v>89</v>
      </c>
      <c r="S271" s="29">
        <v>112</v>
      </c>
      <c r="T271" s="29">
        <v>122</v>
      </c>
      <c r="U271" s="29">
        <v>120</v>
      </c>
      <c r="V271" s="29">
        <v>90</v>
      </c>
      <c r="W271" s="29"/>
      <c r="Z271" s="26"/>
      <c r="AA271" s="26"/>
    </row>
    <row r="272" spans="1:27" ht="15">
      <c r="A272" s="43">
        <v>4</v>
      </c>
      <c r="B272" s="43">
        <v>4</v>
      </c>
      <c r="C272" s="1" t="s">
        <v>407</v>
      </c>
      <c r="D272" s="28" t="s">
        <v>87</v>
      </c>
      <c r="E272" s="29">
        <v>67</v>
      </c>
      <c r="F272" s="29">
        <v>81</v>
      </c>
      <c r="G272" s="29">
        <v>100</v>
      </c>
      <c r="H272" s="29">
        <v>63</v>
      </c>
      <c r="I272" s="29">
        <v>99</v>
      </c>
      <c r="J272" s="29"/>
      <c r="K272" s="31">
        <f t="shared" si="37"/>
        <v>347</v>
      </c>
      <c r="L272" s="29" t="s">
        <v>1020</v>
      </c>
      <c r="M272" s="29"/>
      <c r="N272" s="33">
        <f t="shared" si="38"/>
        <v>346.97340000000003</v>
      </c>
      <c r="O272" s="29">
        <f t="shared" si="39"/>
        <v>5</v>
      </c>
      <c r="P272" s="31">
        <f t="shared" ca="1" si="40"/>
        <v>0</v>
      </c>
      <c r="Q272" s="32">
        <f t="shared" si="41"/>
        <v>347.0496053</v>
      </c>
      <c r="R272" s="29">
        <v>67</v>
      </c>
      <c r="S272" s="29">
        <v>81</v>
      </c>
      <c r="T272" s="29">
        <v>100</v>
      </c>
      <c r="U272" s="29">
        <v>99</v>
      </c>
      <c r="V272" s="29">
        <v>63</v>
      </c>
      <c r="W272" s="29"/>
      <c r="Z272" s="26"/>
      <c r="AA272" s="26"/>
    </row>
    <row r="273" spans="1:27" ht="15">
      <c r="A273" s="43">
        <v>5</v>
      </c>
      <c r="B273" s="43">
        <v>5</v>
      </c>
      <c r="C273" s="1" t="s">
        <v>358</v>
      </c>
      <c r="D273" s="28" t="s">
        <v>67</v>
      </c>
      <c r="E273" s="29">
        <v>88</v>
      </c>
      <c r="F273" s="29"/>
      <c r="G273" s="29">
        <v>120</v>
      </c>
      <c r="H273" s="29"/>
      <c r="I273" s="29">
        <v>125</v>
      </c>
      <c r="J273" s="29"/>
      <c r="K273" s="31">
        <f t="shared" si="37"/>
        <v>333</v>
      </c>
      <c r="L273" s="29" t="s">
        <v>1020</v>
      </c>
      <c r="M273" s="29"/>
      <c r="N273" s="33">
        <f t="shared" si="38"/>
        <v>332.97329999999999</v>
      </c>
      <c r="O273" s="29">
        <f t="shared" si="39"/>
        <v>3</v>
      </c>
      <c r="P273" s="31">
        <f t="shared" ca="1" si="40"/>
        <v>0</v>
      </c>
      <c r="Q273" s="32">
        <f t="shared" si="41"/>
        <v>333.06267000000003</v>
      </c>
      <c r="R273" s="29">
        <v>88</v>
      </c>
      <c r="S273" s="29"/>
      <c r="T273" s="29">
        <v>125</v>
      </c>
      <c r="U273" s="29">
        <v>120</v>
      </c>
      <c r="V273" s="29"/>
      <c r="W273" s="29"/>
      <c r="Z273" s="26"/>
      <c r="AA273" s="26"/>
    </row>
    <row r="274" spans="1:27" ht="15">
      <c r="A274" s="43">
        <v>6</v>
      </c>
      <c r="B274" s="43">
        <v>6</v>
      </c>
      <c r="C274" s="1" t="s">
        <v>816</v>
      </c>
      <c r="D274" s="28" t="s">
        <v>49</v>
      </c>
      <c r="E274" s="29">
        <v>46</v>
      </c>
      <c r="F274" s="29">
        <v>66</v>
      </c>
      <c r="G274" s="29">
        <v>90</v>
      </c>
      <c r="H274" s="29">
        <v>47</v>
      </c>
      <c r="I274" s="29"/>
      <c r="J274" s="29"/>
      <c r="K274" s="31">
        <f t="shared" si="37"/>
        <v>249</v>
      </c>
      <c r="L274" s="29" t="s">
        <v>1020</v>
      </c>
      <c r="M274" s="29"/>
      <c r="N274" s="33">
        <f t="shared" si="38"/>
        <v>248.97319999999999</v>
      </c>
      <c r="O274" s="29">
        <f t="shared" si="39"/>
        <v>4</v>
      </c>
      <c r="P274" s="31">
        <f t="shared" ca="1" si="40"/>
        <v>0</v>
      </c>
      <c r="Q274" s="32">
        <f t="shared" si="41"/>
        <v>249.02674699999997</v>
      </c>
      <c r="R274" s="29">
        <v>46</v>
      </c>
      <c r="S274" s="29">
        <v>66</v>
      </c>
      <c r="T274" s="29">
        <v>90</v>
      </c>
      <c r="U274" s="29">
        <v>47</v>
      </c>
      <c r="V274" s="29"/>
      <c r="W274" s="29"/>
      <c r="Z274" s="26"/>
      <c r="AA274" s="26"/>
    </row>
    <row r="275" spans="1:27" ht="15">
      <c r="A275" s="43">
        <v>7</v>
      </c>
      <c r="B275" s="43">
        <v>7</v>
      </c>
      <c r="C275" s="1" t="s">
        <v>817</v>
      </c>
      <c r="D275" s="28" t="s">
        <v>52</v>
      </c>
      <c r="E275" s="29"/>
      <c r="F275" s="29"/>
      <c r="G275" s="29">
        <v>119</v>
      </c>
      <c r="H275" s="29">
        <v>94</v>
      </c>
      <c r="I275" s="29"/>
      <c r="J275" s="29"/>
      <c r="K275" s="31">
        <f t="shared" si="37"/>
        <v>213</v>
      </c>
      <c r="L275" s="31" t="s">
        <v>1020</v>
      </c>
      <c r="M275" s="31"/>
      <c r="N275" s="33">
        <f t="shared" si="38"/>
        <v>212.97309999999999</v>
      </c>
      <c r="O275" s="31">
        <f t="shared" si="39"/>
        <v>2</v>
      </c>
      <c r="P275" s="31">
        <f t="shared" ca="1" si="40"/>
        <v>0</v>
      </c>
      <c r="Q275" s="32">
        <f t="shared" si="41"/>
        <v>212.97438399999999</v>
      </c>
      <c r="R275" s="29"/>
      <c r="S275" s="29"/>
      <c r="T275" s="29">
        <v>119</v>
      </c>
      <c r="U275" s="29">
        <v>94</v>
      </c>
      <c r="V275" s="29"/>
      <c r="W275" s="29"/>
      <c r="Z275" s="26"/>
      <c r="AA275" s="26"/>
    </row>
    <row r="276" spans="1:27" ht="15">
      <c r="A276" s="43">
        <v>8</v>
      </c>
      <c r="B276" s="43">
        <v>8</v>
      </c>
      <c r="C276" s="1" t="s">
        <v>417</v>
      </c>
      <c r="D276" s="28" t="s">
        <v>19</v>
      </c>
      <c r="E276" s="29">
        <v>43</v>
      </c>
      <c r="F276" s="29">
        <v>72</v>
      </c>
      <c r="G276" s="29"/>
      <c r="H276" s="29"/>
      <c r="I276" s="29">
        <v>93</v>
      </c>
      <c r="J276" s="29"/>
      <c r="K276" s="31">
        <f t="shared" si="37"/>
        <v>208</v>
      </c>
      <c r="L276" s="29" t="s">
        <v>1020</v>
      </c>
      <c r="M276" s="29"/>
      <c r="N276" s="33">
        <f t="shared" si="38"/>
        <v>207.97300000000001</v>
      </c>
      <c r="O276" s="29">
        <f t="shared" si="39"/>
        <v>3</v>
      </c>
      <c r="P276" s="31">
        <f t="shared" ca="1" si="40"/>
        <v>0</v>
      </c>
      <c r="Q276" s="32">
        <f t="shared" si="41"/>
        <v>208.02413000000004</v>
      </c>
      <c r="R276" s="29">
        <v>43</v>
      </c>
      <c r="S276" s="29">
        <v>72</v>
      </c>
      <c r="T276" s="29">
        <v>93</v>
      </c>
      <c r="U276" s="29"/>
      <c r="V276" s="29"/>
      <c r="W276" s="29"/>
      <c r="Z276" s="26"/>
      <c r="AA276" s="26"/>
    </row>
    <row r="277" spans="1:27" ht="15">
      <c r="A277" s="43">
        <v>9</v>
      </c>
      <c r="B277" s="43">
        <v>9</v>
      </c>
      <c r="C277" s="1" t="s">
        <v>818</v>
      </c>
      <c r="D277" s="28" t="s">
        <v>49</v>
      </c>
      <c r="E277" s="29">
        <v>45</v>
      </c>
      <c r="F277" s="29">
        <v>65</v>
      </c>
      <c r="G277" s="29"/>
      <c r="H277" s="29">
        <v>46</v>
      </c>
      <c r="I277" s="29"/>
      <c r="J277" s="29"/>
      <c r="K277" s="31">
        <f t="shared" si="37"/>
        <v>156</v>
      </c>
      <c r="L277" s="29" t="s">
        <v>1020</v>
      </c>
      <c r="M277" s="29"/>
      <c r="N277" s="33">
        <f t="shared" si="38"/>
        <v>155.97290000000001</v>
      </c>
      <c r="O277" s="29">
        <f t="shared" si="39"/>
        <v>3</v>
      </c>
      <c r="P277" s="31">
        <f t="shared" ca="1" si="40"/>
        <v>0</v>
      </c>
      <c r="Q277" s="32">
        <f t="shared" si="41"/>
        <v>156.02485999999999</v>
      </c>
      <c r="R277" s="29">
        <v>45</v>
      </c>
      <c r="S277" s="29">
        <v>65</v>
      </c>
      <c r="T277" s="29">
        <v>46</v>
      </c>
      <c r="U277" s="29"/>
      <c r="V277" s="29"/>
      <c r="W277" s="29"/>
      <c r="Z277" s="26"/>
      <c r="AA277" s="26"/>
    </row>
    <row r="278" spans="1:27" ht="15">
      <c r="A278" s="43">
        <v>10</v>
      </c>
      <c r="B278" s="43">
        <v>10</v>
      </c>
      <c r="C278" s="1" t="s">
        <v>411</v>
      </c>
      <c r="D278" s="28" t="s">
        <v>64</v>
      </c>
      <c r="E278" s="29"/>
      <c r="F278" s="29"/>
      <c r="G278" s="29"/>
      <c r="H278" s="29">
        <v>55</v>
      </c>
      <c r="I278" s="29">
        <v>97</v>
      </c>
      <c r="J278" s="29"/>
      <c r="K278" s="31">
        <f t="shared" si="37"/>
        <v>152</v>
      </c>
      <c r="L278" s="31" t="s">
        <v>1020</v>
      </c>
      <c r="M278" s="31"/>
      <c r="N278" s="33">
        <f t="shared" si="38"/>
        <v>151.97280000000001</v>
      </c>
      <c r="O278" s="31">
        <f t="shared" si="39"/>
        <v>2</v>
      </c>
      <c r="P278" s="31">
        <f t="shared" ca="1" si="40"/>
        <v>0</v>
      </c>
      <c r="Q278" s="32">
        <f t="shared" si="41"/>
        <v>151.97382500000001</v>
      </c>
      <c r="R278" s="29"/>
      <c r="S278" s="29"/>
      <c r="T278" s="29">
        <v>97</v>
      </c>
      <c r="U278" s="29">
        <v>55</v>
      </c>
      <c r="V278" s="29"/>
      <c r="W278" s="29"/>
      <c r="Z278" s="26"/>
      <c r="AA278" s="26"/>
    </row>
    <row r="279" spans="1:27" ht="15">
      <c r="A279" s="43">
        <v>11</v>
      </c>
      <c r="B279" s="43">
        <v>11</v>
      </c>
      <c r="C279" s="1" t="s">
        <v>819</v>
      </c>
      <c r="D279" s="28" t="s">
        <v>49</v>
      </c>
      <c r="E279" s="29">
        <v>51</v>
      </c>
      <c r="F279" s="29">
        <v>61</v>
      </c>
      <c r="G279" s="29"/>
      <c r="H279" s="29"/>
      <c r="I279" s="29"/>
      <c r="J279" s="29"/>
      <c r="K279" s="31">
        <f t="shared" si="37"/>
        <v>112</v>
      </c>
      <c r="L279" s="29" t="s">
        <v>1020</v>
      </c>
      <c r="M279" s="29"/>
      <c r="N279" s="33">
        <f t="shared" si="38"/>
        <v>111.9727</v>
      </c>
      <c r="O279" s="29">
        <f t="shared" si="39"/>
        <v>2</v>
      </c>
      <c r="P279" s="31">
        <f t="shared" ca="1" si="40"/>
        <v>0</v>
      </c>
      <c r="Q279" s="32">
        <f t="shared" si="41"/>
        <v>112.02980000000001</v>
      </c>
      <c r="R279" s="29">
        <v>51</v>
      </c>
      <c r="S279" s="29">
        <v>61</v>
      </c>
      <c r="T279" s="29"/>
      <c r="U279" s="29"/>
      <c r="V279" s="29"/>
      <c r="W279" s="29"/>
      <c r="Z279" s="26"/>
      <c r="AA279" s="26"/>
    </row>
    <row r="280" spans="1:27" ht="3" customHeight="1">
      <c r="D280" s="39"/>
      <c r="E280" s="39"/>
      <c r="F280" s="39"/>
      <c r="G280" s="39"/>
      <c r="H280" s="39"/>
      <c r="I280" s="39"/>
      <c r="J280" s="39"/>
      <c r="K280" s="31"/>
      <c r="L280" s="29"/>
      <c r="M280" s="29"/>
      <c r="N280" s="33"/>
      <c r="O280" s="29"/>
      <c r="P280" s="29"/>
      <c r="Q280" s="32"/>
      <c r="R280" s="39"/>
      <c r="S280" s="39"/>
      <c r="T280" s="39"/>
      <c r="U280" s="39"/>
      <c r="V280" s="39"/>
      <c r="W280" s="39"/>
      <c r="Z280" s="26"/>
      <c r="AA280" s="26"/>
    </row>
    <row r="281" spans="1:27">
      <c r="D281" s="29"/>
      <c r="E281" s="29"/>
      <c r="F281" s="29"/>
      <c r="G281" s="29"/>
      <c r="H281" s="29"/>
      <c r="I281" s="29"/>
      <c r="J281" s="29"/>
      <c r="K281" s="31"/>
      <c r="L281" s="29"/>
      <c r="M281" s="29"/>
      <c r="N281" s="33"/>
      <c r="O281" s="29"/>
      <c r="P281" s="29"/>
      <c r="Q281" s="32"/>
      <c r="R281" s="29"/>
      <c r="S281" s="29"/>
      <c r="T281" s="29"/>
      <c r="U281" s="29"/>
      <c r="V281" s="29"/>
      <c r="W281" s="29"/>
      <c r="Z281" s="26"/>
      <c r="AA281" s="26"/>
    </row>
    <row r="282" spans="1:27" ht="15">
      <c r="A282" s="42"/>
      <c r="B282" s="42"/>
      <c r="C282" s="26" t="s">
        <v>361</v>
      </c>
      <c r="D282" s="29"/>
      <c r="E282" s="29"/>
      <c r="F282" s="29"/>
      <c r="G282" s="29"/>
      <c r="H282" s="29"/>
      <c r="I282" s="29"/>
      <c r="J282" s="29"/>
      <c r="K282" s="31"/>
      <c r="L282" s="29"/>
      <c r="M282" s="29"/>
      <c r="N282" s="33"/>
      <c r="O282" s="29"/>
      <c r="P282" s="29"/>
      <c r="Q282" s="32"/>
      <c r="R282" s="29"/>
      <c r="S282" s="39"/>
      <c r="T282" s="39"/>
      <c r="U282" s="39"/>
      <c r="V282" s="39"/>
      <c r="W282" s="39"/>
      <c r="Z282" s="26"/>
      <c r="AA282" s="26"/>
    </row>
    <row r="283" spans="1:27" ht="15">
      <c r="A283" s="43">
        <v>1</v>
      </c>
      <c r="B283" s="43">
        <v>1</v>
      </c>
      <c r="C283" s="1" t="s">
        <v>360</v>
      </c>
      <c r="D283" s="28" t="s">
        <v>19</v>
      </c>
      <c r="E283" s="29">
        <v>92</v>
      </c>
      <c r="F283" s="29">
        <v>103</v>
      </c>
      <c r="G283" s="29">
        <v>117</v>
      </c>
      <c r="H283" s="29">
        <v>79</v>
      </c>
      <c r="I283" s="29">
        <v>123</v>
      </c>
      <c r="J283" s="29"/>
      <c r="K283" s="31">
        <f t="shared" ref="K283:K288" si="42"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435</v>
      </c>
      <c r="L283" s="29" t="s">
        <v>1020</v>
      </c>
      <c r="M283" s="29" t="s">
        <v>820</v>
      </c>
      <c r="N283" s="33">
        <f t="shared" ref="N283:N288" si="43">K283-(ROW(K283)-ROW(K$6))/10000</f>
        <v>434.97230000000002</v>
      </c>
      <c r="O283" s="29">
        <f t="shared" ref="O283:O288" si="44">COUNT(E283:J283)</f>
        <v>5</v>
      </c>
      <c r="P283" s="31">
        <f t="shared" ref="P283:P288" ca="1" si="45">IF(AND(O283=1,OFFSET(D283,0,P$3)&gt;0),"Y",0)</f>
        <v>0</v>
      </c>
      <c r="Q283" s="32">
        <f t="shared" ref="Q283:Q288" si="46">N283+R283/1000+S283/10000+T283/100000+U283/1000000+V283/10000000+W283/100000000</f>
        <v>435.0759549</v>
      </c>
      <c r="R283" s="29">
        <v>92</v>
      </c>
      <c r="S283" s="29">
        <v>103</v>
      </c>
      <c r="T283" s="29">
        <v>123</v>
      </c>
      <c r="U283" s="29">
        <v>117</v>
      </c>
      <c r="V283" s="29">
        <v>79</v>
      </c>
      <c r="W283" s="29"/>
      <c r="Z283" s="26"/>
      <c r="AA283" s="26"/>
    </row>
    <row r="284" spans="1:27" ht="15">
      <c r="A284" s="43">
        <v>2</v>
      </c>
      <c r="B284" s="43">
        <v>2</v>
      </c>
      <c r="C284" s="1" t="s">
        <v>401</v>
      </c>
      <c r="D284" s="28" t="s">
        <v>19</v>
      </c>
      <c r="E284" s="29"/>
      <c r="F284" s="29">
        <v>87</v>
      </c>
      <c r="G284" s="29">
        <v>104</v>
      </c>
      <c r="H284" s="29">
        <v>70</v>
      </c>
      <c r="I284" s="29">
        <v>101</v>
      </c>
      <c r="J284" s="29"/>
      <c r="K284" s="31">
        <f t="shared" si="42"/>
        <v>362</v>
      </c>
      <c r="L284" s="29" t="s">
        <v>1020</v>
      </c>
      <c r="M284" s="29" t="s">
        <v>821</v>
      </c>
      <c r="N284" s="33">
        <f t="shared" si="43"/>
        <v>361.97219999999999</v>
      </c>
      <c r="O284" s="29">
        <f t="shared" si="44"/>
        <v>4</v>
      </c>
      <c r="P284" s="31">
        <f t="shared" ca="1" si="45"/>
        <v>0</v>
      </c>
      <c r="Q284" s="32">
        <f t="shared" si="46"/>
        <v>361.98204799999991</v>
      </c>
      <c r="R284" s="29"/>
      <c r="S284" s="29">
        <v>87</v>
      </c>
      <c r="T284" s="29">
        <v>104</v>
      </c>
      <c r="U284" s="29">
        <v>101</v>
      </c>
      <c r="V284" s="29">
        <v>70</v>
      </c>
      <c r="W284" s="29"/>
      <c r="Z284" s="26"/>
      <c r="AA284" s="26"/>
    </row>
    <row r="285" spans="1:27" ht="15">
      <c r="A285" s="43">
        <v>3</v>
      </c>
      <c r="B285" s="43">
        <v>3</v>
      </c>
      <c r="C285" s="1" t="s">
        <v>405</v>
      </c>
      <c r="D285" s="28" t="s">
        <v>19</v>
      </c>
      <c r="E285" s="29">
        <v>62</v>
      </c>
      <c r="F285" s="29">
        <v>75</v>
      </c>
      <c r="G285" s="29">
        <v>93</v>
      </c>
      <c r="H285" s="29">
        <v>66</v>
      </c>
      <c r="I285" s="29">
        <v>100</v>
      </c>
      <c r="J285" s="29"/>
      <c r="K285" s="31">
        <f t="shared" si="42"/>
        <v>334</v>
      </c>
      <c r="L285" s="29" t="s">
        <v>1020</v>
      </c>
      <c r="M285" s="29" t="s">
        <v>822</v>
      </c>
      <c r="N285" s="33">
        <f t="shared" si="43"/>
        <v>333.97210000000001</v>
      </c>
      <c r="O285" s="29">
        <f t="shared" si="44"/>
        <v>5</v>
      </c>
      <c r="P285" s="31">
        <f t="shared" ca="1" si="45"/>
        <v>0</v>
      </c>
      <c r="Q285" s="32">
        <f t="shared" si="46"/>
        <v>334.04269959999999</v>
      </c>
      <c r="R285" s="29">
        <v>62</v>
      </c>
      <c r="S285" s="29">
        <v>75</v>
      </c>
      <c r="T285" s="29">
        <v>100</v>
      </c>
      <c r="U285" s="29">
        <v>93</v>
      </c>
      <c r="V285" s="29">
        <v>66</v>
      </c>
      <c r="W285" s="29"/>
      <c r="Z285" s="26"/>
      <c r="AA285" s="26"/>
    </row>
    <row r="286" spans="1:27" ht="15">
      <c r="A286" s="43">
        <v>4</v>
      </c>
      <c r="B286" s="43">
        <v>4</v>
      </c>
      <c r="C286" s="1" t="s">
        <v>409</v>
      </c>
      <c r="D286" s="28" t="s">
        <v>19</v>
      </c>
      <c r="E286" s="29">
        <v>74</v>
      </c>
      <c r="F286" s="29"/>
      <c r="G286" s="29"/>
      <c r="H286" s="29"/>
      <c r="I286" s="29">
        <v>98</v>
      </c>
      <c r="J286" s="29"/>
      <c r="K286" s="31">
        <f t="shared" si="42"/>
        <v>172</v>
      </c>
      <c r="L286" s="29" t="s">
        <v>1020</v>
      </c>
      <c r="M286" s="29"/>
      <c r="N286" s="33">
        <f t="shared" si="43"/>
        <v>171.97200000000001</v>
      </c>
      <c r="O286" s="29">
        <f t="shared" si="44"/>
        <v>2</v>
      </c>
      <c r="P286" s="31">
        <f t="shared" ca="1" si="45"/>
        <v>0</v>
      </c>
      <c r="Q286" s="32">
        <f t="shared" si="46"/>
        <v>172.04698000000002</v>
      </c>
      <c r="R286" s="29">
        <v>74</v>
      </c>
      <c r="S286" s="29"/>
      <c r="T286" s="29">
        <v>98</v>
      </c>
      <c r="U286" s="29"/>
      <c r="V286" s="29"/>
      <c r="W286" s="29"/>
      <c r="Z286" s="26"/>
      <c r="AA286" s="26"/>
    </row>
    <row r="287" spans="1:27" ht="15">
      <c r="A287" s="43">
        <v>5</v>
      </c>
      <c r="B287" s="43">
        <v>5</v>
      </c>
      <c r="C287" s="1" t="s">
        <v>823</v>
      </c>
      <c r="D287" s="28" t="s">
        <v>56</v>
      </c>
      <c r="E287" s="29">
        <v>42</v>
      </c>
      <c r="F287" s="29">
        <v>67</v>
      </c>
      <c r="G287" s="29"/>
      <c r="H287" s="29"/>
      <c r="I287" s="29"/>
      <c r="J287" s="29"/>
      <c r="K287" s="31">
        <f t="shared" si="42"/>
        <v>109</v>
      </c>
      <c r="L287" s="29" t="s">
        <v>1020</v>
      </c>
      <c r="M287" s="29"/>
      <c r="N287" s="33">
        <f t="shared" si="43"/>
        <v>108.97190000000001</v>
      </c>
      <c r="O287" s="29">
        <f t="shared" si="44"/>
        <v>2</v>
      </c>
      <c r="P287" s="31">
        <f t="shared" ca="1" si="45"/>
        <v>0</v>
      </c>
      <c r="Q287" s="32">
        <f t="shared" si="46"/>
        <v>109.0206</v>
      </c>
      <c r="R287" s="29">
        <v>42</v>
      </c>
      <c r="S287" s="29">
        <v>67</v>
      </c>
      <c r="T287" s="29"/>
      <c r="U287" s="29"/>
      <c r="V287" s="29"/>
      <c r="W287" s="29"/>
      <c r="Z287" s="26"/>
      <c r="AA287" s="26"/>
    </row>
    <row r="288" spans="1:27" ht="15">
      <c r="A288" s="43">
        <v>6</v>
      </c>
      <c r="B288" s="43">
        <v>6</v>
      </c>
      <c r="C288" s="1" t="s">
        <v>824</v>
      </c>
      <c r="D288" s="28" t="s">
        <v>319</v>
      </c>
      <c r="E288" s="29"/>
      <c r="F288" s="29">
        <v>59</v>
      </c>
      <c r="G288" s="29"/>
      <c r="H288" s="29"/>
      <c r="I288" s="29"/>
      <c r="J288" s="29"/>
      <c r="K288" s="31">
        <f t="shared" si="42"/>
        <v>59</v>
      </c>
      <c r="L288" s="29" t="s">
        <v>1020</v>
      </c>
      <c r="M288" s="29"/>
      <c r="N288" s="33">
        <f t="shared" si="43"/>
        <v>58.971800000000002</v>
      </c>
      <c r="O288" s="29">
        <f t="shared" si="44"/>
        <v>1</v>
      </c>
      <c r="P288" s="31">
        <f t="shared" ca="1" si="45"/>
        <v>0</v>
      </c>
      <c r="Q288" s="32">
        <f t="shared" si="46"/>
        <v>58.977699999999999</v>
      </c>
      <c r="R288" s="29"/>
      <c r="S288" s="29">
        <v>59</v>
      </c>
      <c r="T288" s="29"/>
      <c r="U288" s="29"/>
      <c r="V288" s="29"/>
      <c r="W288" s="29"/>
      <c r="Z288" s="26"/>
      <c r="AA288" s="26"/>
    </row>
    <row r="289" spans="1:27" s="26" customFormat="1" ht="3" customHeight="1">
      <c r="A289" s="2"/>
      <c r="B289" s="2"/>
      <c r="C289" s="2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33"/>
      <c r="O289" s="29"/>
      <c r="P289" s="29"/>
      <c r="Q289" s="44"/>
      <c r="R289" s="29"/>
      <c r="S289" s="29"/>
      <c r="T289" s="29"/>
      <c r="U289" s="29"/>
      <c r="V289" s="29"/>
      <c r="W289" s="29"/>
    </row>
    <row r="290" spans="1:27">
      <c r="J290" s="29"/>
      <c r="K290" s="29"/>
      <c r="L290" s="29"/>
      <c r="M290" s="29"/>
      <c r="N290" s="29"/>
      <c r="O290" s="29"/>
      <c r="P290" s="29"/>
      <c r="Q290" s="29"/>
      <c r="Z290" s="26"/>
      <c r="AA290" s="26"/>
    </row>
    <row r="291" spans="1:27">
      <c r="J291" s="29"/>
      <c r="K291" s="29"/>
      <c r="L291" s="29"/>
      <c r="M291" s="29"/>
      <c r="N291" s="29"/>
      <c r="O291" s="29"/>
      <c r="P291" s="29"/>
      <c r="Q291" s="29"/>
      <c r="Z291" s="26"/>
      <c r="AA291" s="26"/>
    </row>
    <row r="292" spans="1:27">
      <c r="J292" s="29"/>
      <c r="K292" s="29"/>
      <c r="L292" s="29"/>
      <c r="M292" s="29"/>
      <c r="N292" s="29"/>
      <c r="O292" s="29"/>
      <c r="P292" s="29"/>
      <c r="Q292" s="29"/>
      <c r="Z292" s="26"/>
      <c r="AA292" s="26"/>
    </row>
    <row r="293" spans="1:27">
      <c r="J293" s="29"/>
      <c r="K293" s="29"/>
      <c r="L293" s="29"/>
      <c r="M293" s="29"/>
      <c r="N293" s="29"/>
      <c r="O293" s="29"/>
      <c r="P293" s="29"/>
      <c r="Q293" s="29"/>
      <c r="Z293" s="26"/>
      <c r="AA293" s="26"/>
    </row>
    <row r="294" spans="1:27">
      <c r="J294" s="29"/>
      <c r="K294" s="29"/>
      <c r="L294" s="29"/>
      <c r="M294" s="29"/>
      <c r="N294" s="29"/>
      <c r="O294" s="29"/>
      <c r="P294" s="29"/>
      <c r="Q294" s="29"/>
    </row>
    <row r="295" spans="1:27">
      <c r="J295" s="29"/>
      <c r="K295" s="29"/>
      <c r="L295" s="29"/>
      <c r="M295" s="29"/>
      <c r="N295" s="29"/>
      <c r="O295" s="29"/>
      <c r="P295" s="29"/>
      <c r="Q295" s="29"/>
    </row>
    <row r="296" spans="1:27">
      <c r="J296" s="29"/>
      <c r="K296" s="29"/>
      <c r="L296" s="29"/>
      <c r="M296" s="29"/>
      <c r="N296" s="29"/>
      <c r="O296" s="29"/>
      <c r="P296" s="29"/>
      <c r="Q296" s="29"/>
    </row>
    <row r="297" spans="1:27">
      <c r="J297" s="29"/>
      <c r="K297" s="29"/>
      <c r="L297" s="29"/>
      <c r="M297" s="29"/>
      <c r="N297" s="29"/>
      <c r="O297" s="29"/>
      <c r="P297" s="29"/>
      <c r="Q297" s="29"/>
    </row>
    <row r="298" spans="1:27">
      <c r="J298" s="29"/>
      <c r="K298" s="29"/>
      <c r="L298" s="29"/>
      <c r="M298" s="29"/>
      <c r="N298" s="29"/>
      <c r="O298" s="29"/>
      <c r="P298" s="29"/>
      <c r="Q298" s="29"/>
    </row>
    <row r="299" spans="1:27">
      <c r="J299" s="29"/>
      <c r="K299" s="29"/>
      <c r="L299" s="29"/>
      <c r="M299" s="29"/>
      <c r="N299" s="29"/>
      <c r="O299" s="29"/>
      <c r="P299" s="29"/>
      <c r="Q299" s="29"/>
    </row>
    <row r="300" spans="1:27">
      <c r="J300" s="29"/>
      <c r="K300" s="29"/>
      <c r="L300" s="29"/>
      <c r="M300" s="29"/>
      <c r="N300" s="29"/>
      <c r="O300" s="29"/>
      <c r="P300" s="29"/>
      <c r="Q300" s="29"/>
    </row>
    <row r="301" spans="1:27">
      <c r="J301" s="29"/>
      <c r="K301" s="29"/>
      <c r="L301" s="29"/>
      <c r="M301" s="29"/>
      <c r="N301" s="29"/>
      <c r="O301" s="29"/>
      <c r="P301" s="29"/>
      <c r="Q301" s="29"/>
    </row>
    <row r="302" spans="1:27">
      <c r="J302" s="29"/>
      <c r="K302" s="29"/>
      <c r="L302" s="29"/>
      <c r="M302" s="29"/>
      <c r="N302" s="29"/>
      <c r="O302" s="29"/>
      <c r="P302" s="29"/>
      <c r="Q302" s="29"/>
    </row>
    <row r="303" spans="1:27">
      <c r="J303" s="29"/>
      <c r="K303" s="29"/>
      <c r="L303" s="29"/>
      <c r="M303" s="29"/>
      <c r="N303" s="29"/>
      <c r="O303" s="29"/>
      <c r="P303" s="29"/>
      <c r="Q303" s="29"/>
    </row>
    <row r="304" spans="1:27">
      <c r="J304" s="29"/>
      <c r="K304" s="29"/>
      <c r="L304" s="29"/>
      <c r="M304" s="29"/>
      <c r="N304" s="29"/>
      <c r="O304" s="29"/>
      <c r="P304" s="29"/>
      <c r="Q304" s="29"/>
    </row>
    <row r="305" spans="10:17">
      <c r="J305" s="29"/>
      <c r="K305" s="29"/>
      <c r="L305" s="29"/>
      <c r="M305" s="29"/>
      <c r="N305" s="29"/>
      <c r="O305" s="29"/>
      <c r="P305" s="29"/>
      <c r="Q305" s="29"/>
    </row>
    <row r="306" spans="10:17">
      <c r="J306" s="29"/>
      <c r="K306" s="29"/>
      <c r="L306" s="29"/>
      <c r="M306" s="29"/>
      <c r="N306" s="29"/>
      <c r="O306" s="29"/>
      <c r="P306" s="29"/>
      <c r="Q306" s="29"/>
    </row>
    <row r="307" spans="10:17">
      <c r="J307" s="29"/>
      <c r="K307" s="29"/>
      <c r="L307" s="29"/>
      <c r="M307" s="29"/>
      <c r="N307" s="29"/>
      <c r="O307" s="29"/>
      <c r="P307" s="29"/>
      <c r="Q307" s="29"/>
    </row>
    <row r="308" spans="10:17">
      <c r="J308" s="29"/>
      <c r="K308" s="29"/>
      <c r="L308" s="29"/>
      <c r="M308" s="29"/>
      <c r="N308" s="29"/>
      <c r="O308" s="29"/>
      <c r="P308" s="29"/>
      <c r="Q308" s="29"/>
    </row>
    <row r="309" spans="10:17">
      <c r="J309" s="29"/>
      <c r="K309" s="29"/>
      <c r="L309" s="29"/>
      <c r="M309" s="29"/>
      <c r="N309" s="29"/>
      <c r="O309" s="29"/>
      <c r="P309" s="29"/>
      <c r="Q309" s="29"/>
    </row>
    <row r="310" spans="10:17">
      <c r="J310" s="29"/>
      <c r="K310" s="29"/>
      <c r="L310" s="29"/>
      <c r="M310" s="29"/>
      <c r="N310" s="29"/>
      <c r="O310" s="29"/>
      <c r="P310" s="29"/>
      <c r="Q310" s="29"/>
    </row>
    <row r="311" spans="10:17">
      <c r="J311" s="29"/>
      <c r="K311" s="29"/>
      <c r="L311" s="29"/>
      <c r="M311" s="29"/>
      <c r="N311" s="29"/>
      <c r="O311" s="29"/>
      <c r="P311" s="29"/>
      <c r="Q311" s="29"/>
    </row>
    <row r="312" spans="10:17">
      <c r="J312" s="29"/>
      <c r="K312" s="29"/>
      <c r="L312" s="29"/>
      <c r="M312" s="29"/>
      <c r="N312" s="29"/>
      <c r="O312" s="29"/>
      <c r="P312" s="29"/>
      <c r="Q312" s="29"/>
    </row>
    <row r="313" spans="10:17">
      <c r="J313" s="29"/>
      <c r="K313" s="29"/>
      <c r="L313" s="29"/>
      <c r="M313" s="29"/>
      <c r="N313" s="29"/>
      <c r="O313" s="29"/>
      <c r="P313" s="29"/>
      <c r="Q313" s="29"/>
    </row>
    <row r="314" spans="10:17">
      <c r="J314" s="29"/>
      <c r="K314" s="29"/>
      <c r="L314" s="29"/>
      <c r="M314" s="29"/>
      <c r="N314" s="29"/>
      <c r="O314" s="29"/>
      <c r="P314" s="29"/>
      <c r="Q314" s="29"/>
    </row>
    <row r="315" spans="10:17">
      <c r="J315" s="29"/>
      <c r="K315" s="29"/>
      <c r="L315" s="29"/>
      <c r="M315" s="29"/>
      <c r="N315" s="29"/>
      <c r="O315" s="29"/>
      <c r="P315" s="29"/>
      <c r="Q315" s="29"/>
    </row>
    <row r="316" spans="10:17">
      <c r="J316" s="29"/>
      <c r="K316" s="29"/>
      <c r="L316" s="29"/>
      <c r="M316" s="29"/>
      <c r="N316" s="29"/>
      <c r="O316" s="29"/>
      <c r="P316" s="29"/>
      <c r="Q316" s="29"/>
    </row>
    <row r="317" spans="10:17">
      <c r="J317" s="29"/>
      <c r="K317" s="29"/>
      <c r="L317" s="29"/>
      <c r="M317" s="29"/>
      <c r="N317" s="29"/>
      <c r="O317" s="29"/>
      <c r="P317" s="29"/>
      <c r="Q317" s="29"/>
    </row>
    <row r="318" spans="10:17">
      <c r="J318" s="29"/>
      <c r="K318" s="29"/>
      <c r="L318" s="29"/>
      <c r="M318" s="29"/>
      <c r="N318" s="29"/>
      <c r="O318" s="29"/>
      <c r="P318" s="29"/>
      <c r="Q318" s="29"/>
    </row>
    <row r="319" spans="10:17">
      <c r="J319" s="29"/>
      <c r="K319" s="29"/>
      <c r="L319" s="29"/>
      <c r="M319" s="29"/>
      <c r="N319" s="29"/>
      <c r="O319" s="29"/>
      <c r="P319" s="29"/>
      <c r="Q319" s="29"/>
    </row>
    <row r="320" spans="10:17">
      <c r="J320" s="29"/>
      <c r="K320" s="29"/>
      <c r="L320" s="29"/>
      <c r="M320" s="29"/>
      <c r="N320" s="29"/>
      <c r="O320" s="29"/>
      <c r="P320" s="29"/>
      <c r="Q320" s="29"/>
    </row>
    <row r="321" spans="10:17">
      <c r="J321" s="29"/>
      <c r="K321" s="29"/>
      <c r="L321" s="29"/>
      <c r="M321" s="29"/>
      <c r="N321" s="29"/>
      <c r="O321" s="29"/>
      <c r="P321" s="29"/>
      <c r="Q321" s="29"/>
    </row>
    <row r="322" spans="10:17">
      <c r="J322" s="29"/>
      <c r="K322" s="29"/>
      <c r="L322" s="29"/>
      <c r="M322" s="29"/>
      <c r="N322" s="29"/>
      <c r="O322" s="29"/>
      <c r="P322" s="29"/>
      <c r="Q322" s="29"/>
    </row>
    <row r="323" spans="10:17">
      <c r="J323" s="29"/>
      <c r="K323" s="29"/>
      <c r="L323" s="29"/>
      <c r="M323" s="29"/>
      <c r="N323" s="29"/>
      <c r="O323" s="29"/>
      <c r="P323" s="29"/>
      <c r="Q323" s="29"/>
    </row>
    <row r="324" spans="10:17">
      <c r="J324" s="29"/>
      <c r="K324" s="29"/>
      <c r="L324" s="29"/>
      <c r="M324" s="29"/>
      <c r="N324" s="29"/>
      <c r="O324" s="29"/>
      <c r="P324" s="29"/>
      <c r="Q324" s="29"/>
    </row>
    <row r="325" spans="10:17">
      <c r="J325" s="29"/>
      <c r="K325" s="29"/>
      <c r="L325" s="29"/>
      <c r="M325" s="29"/>
      <c r="N325" s="29"/>
      <c r="O325" s="29"/>
      <c r="P325" s="29"/>
      <c r="Q325" s="29"/>
    </row>
    <row r="326" spans="10:17">
      <c r="J326" s="29"/>
      <c r="K326" s="29"/>
      <c r="L326" s="29"/>
      <c r="M326" s="29"/>
      <c r="N326" s="29"/>
      <c r="O326" s="29"/>
      <c r="P326" s="29"/>
      <c r="Q326" s="29"/>
    </row>
    <row r="327" spans="10:17">
      <c r="J327" s="29"/>
      <c r="K327" s="29"/>
      <c r="L327" s="29"/>
      <c r="M327" s="29"/>
      <c r="N327" s="29"/>
      <c r="O327" s="29"/>
      <c r="P327" s="29"/>
      <c r="Q327" s="29"/>
    </row>
    <row r="328" spans="10:17">
      <c r="J328" s="29"/>
      <c r="K328" s="29"/>
      <c r="L328" s="29"/>
      <c r="M328" s="29"/>
      <c r="N328" s="29"/>
      <c r="O328" s="29"/>
      <c r="P328" s="29"/>
      <c r="Q328" s="29"/>
    </row>
    <row r="329" spans="10:17">
      <c r="J329" s="29"/>
      <c r="K329" s="29"/>
      <c r="L329" s="29"/>
      <c r="M329" s="29"/>
      <c r="N329" s="29"/>
      <c r="O329" s="29"/>
      <c r="P329" s="29"/>
      <c r="Q329" s="29"/>
    </row>
    <row r="330" spans="10:17">
      <c r="J330" s="29"/>
      <c r="K330" s="29"/>
      <c r="L330" s="29"/>
      <c r="M330" s="29"/>
      <c r="N330" s="29"/>
      <c r="O330" s="29"/>
      <c r="P330" s="29"/>
      <c r="Q330" s="29"/>
    </row>
    <row r="331" spans="10:17">
      <c r="J331" s="29"/>
      <c r="K331" s="29"/>
      <c r="L331" s="29"/>
      <c r="M331" s="29"/>
      <c r="N331" s="29"/>
      <c r="O331" s="29"/>
      <c r="P331" s="29"/>
      <c r="Q331" s="29"/>
    </row>
    <row r="332" spans="10:17">
      <c r="J332" s="29"/>
      <c r="K332" s="29"/>
      <c r="L332" s="29"/>
      <c r="M332" s="29"/>
      <c r="N332" s="29"/>
      <c r="O332" s="29"/>
      <c r="P332" s="29"/>
      <c r="Q332" s="29"/>
    </row>
    <row r="333" spans="10:17">
      <c r="J333" s="29"/>
      <c r="K333" s="29"/>
      <c r="L333" s="29"/>
      <c r="M333" s="29"/>
      <c r="N333" s="29"/>
      <c r="O333" s="29"/>
      <c r="P333" s="29"/>
      <c r="Q333" s="29"/>
    </row>
    <row r="334" spans="10:17">
      <c r="J334" s="29"/>
      <c r="K334" s="29"/>
      <c r="L334" s="29"/>
      <c r="M334" s="29"/>
      <c r="N334" s="29"/>
      <c r="O334" s="29"/>
      <c r="P334" s="29"/>
      <c r="Q334" s="29"/>
    </row>
    <row r="335" spans="10:17">
      <c r="J335" s="29"/>
      <c r="K335" s="29"/>
      <c r="L335" s="29"/>
      <c r="M335" s="29"/>
      <c r="N335" s="29"/>
      <c r="O335" s="29"/>
      <c r="P335" s="29"/>
      <c r="Q335" s="29"/>
    </row>
    <row r="336" spans="10:17">
      <c r="J336" s="29"/>
      <c r="K336" s="29"/>
      <c r="L336" s="29"/>
      <c r="M336" s="29"/>
      <c r="N336" s="29"/>
      <c r="O336" s="29"/>
      <c r="P336" s="29"/>
      <c r="Q336" s="29"/>
    </row>
    <row r="337" spans="10:17">
      <c r="J337" s="29"/>
      <c r="K337" s="29"/>
      <c r="L337" s="29"/>
      <c r="M337" s="29"/>
      <c r="N337" s="29"/>
      <c r="O337" s="29"/>
      <c r="P337" s="29"/>
      <c r="Q337" s="29"/>
    </row>
    <row r="338" spans="10:17">
      <c r="J338" s="29"/>
      <c r="K338" s="29"/>
      <c r="L338" s="29"/>
      <c r="M338" s="29"/>
      <c r="N338" s="29"/>
      <c r="O338" s="29"/>
      <c r="P338" s="29"/>
      <c r="Q338" s="29"/>
    </row>
    <row r="339" spans="10:17">
      <c r="J339" s="29"/>
      <c r="K339" s="29"/>
      <c r="L339" s="29"/>
      <c r="M339" s="29"/>
      <c r="N339" s="29"/>
      <c r="O339" s="29"/>
      <c r="P339" s="29"/>
      <c r="Q339" s="29"/>
    </row>
    <row r="340" spans="10:17">
      <c r="J340" s="29"/>
      <c r="K340" s="29"/>
      <c r="L340" s="29"/>
      <c r="M340" s="29"/>
      <c r="N340" s="29"/>
      <c r="O340" s="29"/>
      <c r="P340" s="29"/>
      <c r="Q340" s="29"/>
    </row>
    <row r="341" spans="10:17">
      <c r="J341" s="29"/>
      <c r="K341" s="29"/>
      <c r="L341" s="29"/>
      <c r="M341" s="29"/>
      <c r="N341" s="29"/>
      <c r="O341" s="29"/>
      <c r="P341" s="29"/>
      <c r="Q341" s="29"/>
    </row>
    <row r="342" spans="10:17">
      <c r="J342" s="29"/>
      <c r="K342" s="29"/>
      <c r="L342" s="29"/>
      <c r="M342" s="29"/>
      <c r="N342" s="29"/>
      <c r="O342" s="29"/>
      <c r="P342" s="29"/>
      <c r="Q342" s="29"/>
    </row>
    <row r="343" spans="10:17">
      <c r="J343" s="29"/>
      <c r="K343" s="29"/>
      <c r="L343" s="29"/>
      <c r="M343" s="29"/>
      <c r="N343" s="29"/>
      <c r="O343" s="29"/>
      <c r="P343" s="29"/>
      <c r="Q343" s="29"/>
    </row>
    <row r="344" spans="10:17">
      <c r="J344" s="29"/>
      <c r="K344" s="29"/>
      <c r="L344" s="29"/>
      <c r="M344" s="29"/>
      <c r="N344" s="29"/>
      <c r="O344" s="29"/>
      <c r="P344" s="29"/>
      <c r="Q344" s="29"/>
    </row>
    <row r="345" spans="10:17">
      <c r="J345" s="29"/>
      <c r="K345" s="29"/>
      <c r="L345" s="29"/>
      <c r="M345" s="29"/>
      <c r="N345" s="29"/>
      <c r="O345" s="29"/>
      <c r="P345" s="29"/>
      <c r="Q345" s="29"/>
    </row>
    <row r="346" spans="10:17">
      <c r="J346" s="29"/>
      <c r="K346" s="29"/>
      <c r="L346" s="29"/>
      <c r="M346" s="29"/>
      <c r="N346" s="29"/>
      <c r="O346" s="29"/>
      <c r="P346" s="29"/>
      <c r="Q346" s="29"/>
    </row>
    <row r="347" spans="10:17">
      <c r="J347" s="29"/>
      <c r="K347" s="29"/>
      <c r="L347" s="29"/>
      <c r="M347" s="29"/>
      <c r="N347" s="29"/>
      <c r="O347" s="29"/>
      <c r="P347" s="29"/>
      <c r="Q347" s="29"/>
    </row>
    <row r="348" spans="10:17">
      <c r="J348" s="29"/>
      <c r="K348" s="29"/>
      <c r="L348" s="29"/>
      <c r="M348" s="29"/>
      <c r="N348" s="29"/>
      <c r="O348" s="29"/>
      <c r="P348" s="29"/>
      <c r="Q348" s="29"/>
    </row>
    <row r="349" spans="10:17">
      <c r="J349" s="29"/>
      <c r="K349" s="29"/>
      <c r="L349" s="29"/>
      <c r="M349" s="29"/>
      <c r="N349" s="29"/>
      <c r="O349" s="29"/>
      <c r="P349" s="29"/>
      <c r="Q349" s="29"/>
    </row>
    <row r="350" spans="10:17">
      <c r="J350" s="29"/>
      <c r="K350" s="29"/>
      <c r="L350" s="29"/>
      <c r="M350" s="29"/>
      <c r="N350" s="29"/>
      <c r="O350" s="29"/>
      <c r="P350" s="29"/>
      <c r="Q350" s="29"/>
    </row>
    <row r="351" spans="10:17">
      <c r="J351" s="29"/>
      <c r="K351" s="29"/>
      <c r="L351" s="29"/>
      <c r="M351" s="29"/>
      <c r="N351" s="29"/>
      <c r="O351" s="29"/>
      <c r="P351" s="29"/>
      <c r="Q351" s="29"/>
    </row>
    <row r="352" spans="10:17">
      <c r="J352" s="29"/>
      <c r="K352" s="29"/>
      <c r="L352" s="29"/>
      <c r="M352" s="29"/>
      <c r="N352" s="29"/>
      <c r="O352" s="29"/>
      <c r="P352" s="29"/>
      <c r="Q352" s="29"/>
    </row>
    <row r="353" spans="10:17">
      <c r="J353" s="29"/>
      <c r="K353" s="29"/>
      <c r="L353" s="29"/>
      <c r="M353" s="29"/>
      <c r="N353" s="29"/>
      <c r="O353" s="29"/>
      <c r="P353" s="29"/>
      <c r="Q353" s="29"/>
    </row>
    <row r="354" spans="10:17">
      <c r="J354" s="29"/>
      <c r="K354" s="29"/>
      <c r="L354" s="29"/>
      <c r="M354" s="29"/>
      <c r="N354" s="29"/>
      <c r="O354" s="29"/>
      <c r="P354" s="29"/>
      <c r="Q354" s="29"/>
    </row>
    <row r="355" spans="10:17">
      <c r="J355" s="29"/>
      <c r="K355" s="29"/>
      <c r="L355" s="29"/>
      <c r="M355" s="29"/>
      <c r="N355" s="29"/>
      <c r="O355" s="29"/>
      <c r="P355" s="29"/>
      <c r="Q355" s="29"/>
    </row>
    <row r="356" spans="10:17">
      <c r="J356" s="29"/>
      <c r="K356" s="29"/>
      <c r="L356" s="29"/>
      <c r="M356" s="29"/>
      <c r="N356" s="29"/>
      <c r="O356" s="29"/>
      <c r="P356" s="29"/>
      <c r="Q356" s="29"/>
    </row>
    <row r="357" spans="10:17">
      <c r="J357" s="29"/>
      <c r="K357" s="29"/>
      <c r="L357" s="29"/>
      <c r="M357" s="29"/>
      <c r="N357" s="29"/>
      <c r="O357" s="29"/>
      <c r="P357" s="29"/>
      <c r="Q357" s="29"/>
    </row>
    <row r="358" spans="10:17">
      <c r="J358" s="29"/>
      <c r="K358" s="29"/>
      <c r="L358" s="29"/>
      <c r="M358" s="29"/>
      <c r="N358" s="29"/>
      <c r="O358" s="29"/>
      <c r="P358" s="29"/>
      <c r="Q358" s="29"/>
    </row>
    <row r="359" spans="10:17">
      <c r="J359" s="29"/>
      <c r="K359" s="29"/>
      <c r="L359" s="29"/>
      <c r="M359" s="29"/>
      <c r="N359" s="29"/>
      <c r="O359" s="29"/>
      <c r="P359" s="29"/>
      <c r="Q359" s="29"/>
    </row>
    <row r="360" spans="10:17">
      <c r="J360" s="29"/>
      <c r="K360" s="29"/>
      <c r="L360" s="29"/>
      <c r="M360" s="29"/>
      <c r="N360" s="29"/>
      <c r="O360" s="29"/>
      <c r="P360" s="29"/>
      <c r="Q360" s="29"/>
    </row>
    <row r="361" spans="10:17">
      <c r="J361" s="29"/>
      <c r="K361" s="29"/>
      <c r="L361" s="29"/>
      <c r="M361" s="29"/>
      <c r="N361" s="29"/>
      <c r="O361" s="29"/>
      <c r="P361" s="29"/>
      <c r="Q361" s="29"/>
    </row>
    <row r="362" spans="10:17">
      <c r="J362" s="29"/>
      <c r="K362" s="29"/>
      <c r="L362" s="29"/>
      <c r="M362" s="29"/>
      <c r="N362" s="29"/>
      <c r="O362" s="29"/>
      <c r="P362" s="29"/>
      <c r="Q362" s="29"/>
    </row>
    <row r="363" spans="10:17">
      <c r="J363" s="29"/>
      <c r="K363" s="29"/>
      <c r="L363" s="29"/>
      <c r="M363" s="29"/>
      <c r="N363" s="29"/>
      <c r="O363" s="29"/>
      <c r="P363" s="29"/>
      <c r="Q363" s="29"/>
    </row>
    <row r="364" spans="10:17">
      <c r="J364" s="29"/>
      <c r="K364" s="29"/>
      <c r="L364" s="29"/>
      <c r="M364" s="29"/>
      <c r="N364" s="29"/>
      <c r="O364" s="29"/>
      <c r="P364" s="29"/>
      <c r="Q364" s="29"/>
    </row>
    <row r="365" spans="10:17">
      <c r="J365" s="29"/>
      <c r="K365" s="29"/>
      <c r="L365" s="29"/>
      <c r="M365" s="29"/>
      <c r="N365" s="29"/>
      <c r="O365" s="29"/>
      <c r="P365" s="29"/>
      <c r="Q365" s="29"/>
    </row>
    <row r="366" spans="10:17">
      <c r="J366" s="29"/>
      <c r="K366" s="29"/>
      <c r="L366" s="29"/>
      <c r="M366" s="29"/>
      <c r="N366" s="29"/>
      <c r="O366" s="29"/>
      <c r="P366" s="29"/>
      <c r="Q366" s="29"/>
    </row>
    <row r="367" spans="10:17">
      <c r="J367" s="29"/>
      <c r="K367" s="29"/>
      <c r="L367" s="29"/>
      <c r="M367" s="29"/>
      <c r="N367" s="29"/>
      <c r="O367" s="29"/>
      <c r="P367" s="29"/>
      <c r="Q367" s="29"/>
    </row>
    <row r="368" spans="10:17">
      <c r="J368" s="29"/>
      <c r="K368" s="29"/>
      <c r="L368" s="29"/>
      <c r="M368" s="29"/>
      <c r="N368" s="29"/>
      <c r="O368" s="29"/>
      <c r="P368" s="29"/>
      <c r="Q368" s="29"/>
    </row>
    <row r="369" spans="10:17">
      <c r="J369" s="29"/>
      <c r="K369" s="29"/>
      <c r="L369" s="29"/>
      <c r="M369" s="29"/>
      <c r="N369" s="29"/>
      <c r="O369" s="29"/>
      <c r="P369" s="29"/>
      <c r="Q369" s="29"/>
    </row>
    <row r="370" spans="10:17">
      <c r="J370" s="29"/>
      <c r="K370" s="29"/>
      <c r="L370" s="29"/>
      <c r="M370" s="29"/>
      <c r="N370" s="29"/>
      <c r="O370" s="29"/>
      <c r="P370" s="29"/>
      <c r="Q370" s="29"/>
    </row>
    <row r="371" spans="10:17">
      <c r="J371" s="29"/>
      <c r="K371" s="29"/>
      <c r="L371" s="29"/>
      <c r="M371" s="29"/>
      <c r="N371" s="29"/>
      <c r="O371" s="29"/>
      <c r="P371" s="29"/>
      <c r="Q371" s="29"/>
    </row>
    <row r="372" spans="10:17">
      <c r="J372" s="29"/>
      <c r="K372" s="29"/>
      <c r="L372" s="29"/>
      <c r="M372" s="29"/>
      <c r="N372" s="29"/>
      <c r="O372" s="29"/>
      <c r="P372" s="29"/>
      <c r="Q372" s="29"/>
    </row>
    <row r="373" spans="10:17">
      <c r="J373" s="29"/>
      <c r="K373" s="29"/>
      <c r="L373" s="29"/>
      <c r="M373" s="29"/>
      <c r="N373" s="29"/>
      <c r="O373" s="29"/>
      <c r="P373" s="29"/>
      <c r="Q373" s="29"/>
    </row>
    <row r="374" spans="10:17">
      <c r="J374" s="29"/>
      <c r="K374" s="29"/>
      <c r="L374" s="29"/>
      <c r="M374" s="29"/>
      <c r="N374" s="29"/>
      <c r="O374" s="29"/>
      <c r="P374" s="29"/>
      <c r="Q374" s="29"/>
    </row>
    <row r="375" spans="10:17">
      <c r="J375" s="29"/>
      <c r="K375" s="29"/>
      <c r="L375" s="29"/>
      <c r="M375" s="29"/>
      <c r="N375" s="29"/>
      <c r="O375" s="29"/>
      <c r="P375" s="29"/>
      <c r="Q375" s="29"/>
    </row>
    <row r="376" spans="10:17">
      <c r="J376" s="29"/>
      <c r="K376" s="29"/>
      <c r="L376" s="29"/>
      <c r="M376" s="29"/>
      <c r="N376" s="29"/>
      <c r="O376" s="29"/>
      <c r="P376" s="29"/>
      <c r="Q376" s="29"/>
    </row>
    <row r="377" spans="10:17">
      <c r="J377" s="29"/>
      <c r="K377" s="29"/>
      <c r="L377" s="29"/>
      <c r="M377" s="29"/>
      <c r="N377" s="29"/>
      <c r="O377" s="29"/>
      <c r="P377" s="29"/>
      <c r="Q377" s="29"/>
    </row>
    <row r="378" spans="10:17">
      <c r="J378" s="29"/>
      <c r="K378" s="29"/>
      <c r="L378" s="29"/>
      <c r="M378" s="29"/>
      <c r="N378" s="29"/>
      <c r="O378" s="29"/>
      <c r="P378" s="29"/>
      <c r="Q378" s="29"/>
    </row>
    <row r="379" spans="10:17">
      <c r="J379" s="29"/>
      <c r="K379" s="29"/>
      <c r="L379" s="29"/>
      <c r="M379" s="29"/>
      <c r="N379" s="29"/>
      <c r="O379" s="29"/>
      <c r="P379" s="29"/>
      <c r="Q379" s="29"/>
    </row>
    <row r="380" spans="10:17">
      <c r="J380" s="29"/>
      <c r="K380" s="29"/>
      <c r="L380" s="29"/>
      <c r="M380" s="29"/>
      <c r="N380" s="29"/>
      <c r="O380" s="29"/>
      <c r="P380" s="29"/>
      <c r="Q380" s="29"/>
    </row>
    <row r="381" spans="10:17">
      <c r="J381" s="29"/>
      <c r="K381" s="29"/>
      <c r="L381" s="29"/>
      <c r="M381" s="29"/>
      <c r="N381" s="29"/>
      <c r="O381" s="29"/>
      <c r="P381" s="29"/>
      <c r="Q381" s="29"/>
    </row>
    <row r="382" spans="10:17">
      <c r="J382" s="29"/>
      <c r="K382" s="29"/>
      <c r="L382" s="29"/>
      <c r="M382" s="29"/>
      <c r="N382" s="29"/>
      <c r="O382" s="29"/>
      <c r="P382" s="29"/>
      <c r="Q382" s="29"/>
    </row>
    <row r="383" spans="10:17">
      <c r="J383" s="29"/>
      <c r="K383" s="29"/>
      <c r="L383" s="29"/>
      <c r="M383" s="29"/>
      <c r="N383" s="29"/>
      <c r="O383" s="29"/>
      <c r="P383" s="29"/>
      <c r="Q383" s="29"/>
    </row>
    <row r="384" spans="10:17">
      <c r="J384" s="29"/>
      <c r="K384" s="29"/>
      <c r="L384" s="29"/>
      <c r="M384" s="29"/>
      <c r="N384" s="29"/>
      <c r="O384" s="29"/>
      <c r="P384" s="29"/>
      <c r="Q384" s="29"/>
    </row>
    <row r="385" spans="7:17">
      <c r="J385" s="29"/>
      <c r="K385" s="29"/>
      <c r="L385" s="29"/>
      <c r="M385" s="29"/>
      <c r="N385" s="29"/>
      <c r="O385" s="29"/>
      <c r="P385" s="29"/>
      <c r="Q385" s="29"/>
    </row>
    <row r="386" spans="7:17">
      <c r="J386" s="29"/>
      <c r="K386" s="29"/>
      <c r="L386" s="29"/>
      <c r="M386" s="29"/>
      <c r="N386" s="29"/>
      <c r="O386" s="29"/>
      <c r="P386" s="29"/>
      <c r="Q386" s="29"/>
    </row>
    <row r="387" spans="7:17">
      <c r="J387" s="29"/>
      <c r="K387" s="29"/>
      <c r="L387" s="29"/>
      <c r="M387" s="29"/>
      <c r="N387" s="29"/>
      <c r="O387" s="29"/>
      <c r="P387" s="29"/>
      <c r="Q387" s="29"/>
    </row>
    <row r="388" spans="7:17">
      <c r="J388" s="29"/>
      <c r="K388" s="29"/>
      <c r="L388" s="29"/>
      <c r="M388" s="29"/>
      <c r="N388" s="29"/>
      <c r="O388" s="29"/>
      <c r="P388" s="29"/>
      <c r="Q388" s="29"/>
    </row>
    <row r="389" spans="7:17">
      <c r="J389" s="29"/>
      <c r="K389" s="29"/>
      <c r="L389" s="29"/>
      <c r="M389" s="29"/>
      <c r="N389" s="29"/>
      <c r="O389" s="29"/>
      <c r="P389" s="29"/>
      <c r="Q389" s="29"/>
    </row>
    <row r="390" spans="7:17">
      <c r="J390" s="29"/>
      <c r="K390" s="29"/>
      <c r="L390" s="29"/>
      <c r="M390" s="29"/>
      <c r="N390" s="29"/>
      <c r="O390" s="29"/>
      <c r="P390" s="29"/>
      <c r="Q390" s="29"/>
    </row>
    <row r="391" spans="7:17">
      <c r="J391" s="29"/>
    </row>
    <row r="392" spans="7:17">
      <c r="J392" s="29"/>
    </row>
    <row r="393" spans="7:17">
      <c r="J393" s="29"/>
    </row>
    <row r="394" spans="7:17">
      <c r="J394" s="29"/>
    </row>
    <row r="395" spans="7:17">
      <c r="J395" s="29"/>
    </row>
    <row r="396" spans="7:17">
      <c r="I396" s="29"/>
      <c r="J396" s="29"/>
    </row>
    <row r="397" spans="7:17">
      <c r="I397" s="29"/>
    </row>
    <row r="398" spans="7:17">
      <c r="G398" s="29"/>
      <c r="I398" s="29"/>
    </row>
    <row r="399" spans="7:17" ht="15">
      <c r="G399" s="29"/>
      <c r="J399" s="45"/>
    </row>
    <row r="400" spans="7:17">
      <c r="G400" s="29"/>
      <c r="J400" s="29"/>
    </row>
    <row r="401" spans="5:10">
      <c r="J401" s="29"/>
    </row>
    <row r="402" spans="5:10">
      <c r="J402" s="29"/>
    </row>
    <row r="403" spans="5:10">
      <c r="J403" s="29"/>
    </row>
    <row r="404" spans="5:10">
      <c r="J404" s="29"/>
    </row>
    <row r="405" spans="5:10">
      <c r="J405" s="29"/>
    </row>
    <row r="406" spans="5:10">
      <c r="J406" s="29"/>
    </row>
    <row r="407" spans="5:10">
      <c r="H407" s="29"/>
      <c r="J407" s="29"/>
    </row>
    <row r="408" spans="5:10">
      <c r="E408" s="29"/>
      <c r="H408" s="29"/>
      <c r="J408" s="29"/>
    </row>
    <row r="409" spans="5:10">
      <c r="H409" s="29"/>
      <c r="J409" s="29"/>
    </row>
    <row r="410" spans="5:10">
      <c r="J410" s="29"/>
    </row>
    <row r="411" spans="5:10">
      <c r="J411" s="29"/>
    </row>
    <row r="412" spans="5:10">
      <c r="J412" s="29"/>
    </row>
    <row r="413" spans="5:10">
      <c r="J413" s="29"/>
    </row>
    <row r="414" spans="5:10">
      <c r="J414" s="29"/>
    </row>
    <row r="415" spans="5:10">
      <c r="J415" s="29"/>
    </row>
    <row r="416" spans="5:10">
      <c r="F416" s="29"/>
      <c r="G416" s="29"/>
      <c r="J416" s="29"/>
    </row>
    <row r="417" spans="5:10">
      <c r="F417" s="29"/>
      <c r="J417" s="29"/>
    </row>
    <row r="418" spans="5:10">
      <c r="F418" s="29"/>
      <c r="G418" s="29"/>
      <c r="I418" s="29"/>
      <c r="J418" s="29"/>
    </row>
    <row r="419" spans="5:10">
      <c r="J419" s="29"/>
    </row>
    <row r="420" spans="5:10">
      <c r="E420" s="29"/>
      <c r="I420" s="29"/>
      <c r="J420" s="29"/>
    </row>
    <row r="421" spans="5:10">
      <c r="J421" s="29"/>
    </row>
    <row r="422" spans="5:10">
      <c r="J422" s="29"/>
    </row>
    <row r="423" spans="5:10">
      <c r="J423" s="29"/>
    </row>
    <row r="424" spans="5:10">
      <c r="J424" s="29"/>
    </row>
    <row r="425" spans="5:10">
      <c r="J425" s="29"/>
    </row>
    <row r="426" spans="5:10">
      <c r="J426" s="29"/>
    </row>
    <row r="427" spans="5:10">
      <c r="H427" s="29"/>
      <c r="J427" s="29"/>
    </row>
    <row r="428" spans="5:10">
      <c r="J428" s="29"/>
    </row>
    <row r="429" spans="5:10">
      <c r="F429" s="29"/>
      <c r="H429" s="29"/>
      <c r="J429" s="29"/>
    </row>
    <row r="430" spans="5:10">
      <c r="J430" s="29"/>
    </row>
    <row r="431" spans="5:10">
      <c r="F431" s="29"/>
      <c r="J431" s="29"/>
    </row>
    <row r="432" spans="5:10">
      <c r="J432" s="29"/>
    </row>
    <row r="433" spans="5:10">
      <c r="J433" s="29"/>
    </row>
    <row r="434" spans="5:10">
      <c r="J434" s="29"/>
    </row>
    <row r="435" spans="5:10">
      <c r="J435" s="29"/>
    </row>
    <row r="436" spans="5:10">
      <c r="J436" s="29"/>
    </row>
    <row r="437" spans="5:10">
      <c r="J437" s="29"/>
    </row>
    <row r="438" spans="5:10">
      <c r="J438" s="29"/>
    </row>
    <row r="439" spans="5:10">
      <c r="J439" s="29"/>
    </row>
    <row r="440" spans="5:10" ht="15">
      <c r="G440" s="45"/>
      <c r="J440" s="29"/>
    </row>
    <row r="441" spans="5:10" ht="15">
      <c r="E441" s="45"/>
      <c r="J441" s="29"/>
    </row>
    <row r="442" spans="5:10">
      <c r="J442" s="29"/>
    </row>
    <row r="443" spans="5:10">
      <c r="J443" s="29"/>
    </row>
    <row r="444" spans="5:10" ht="15">
      <c r="I444" s="45"/>
      <c r="J444" s="29"/>
    </row>
    <row r="446" spans="5:10" ht="15">
      <c r="J446" s="45"/>
    </row>
    <row r="447" spans="5:10">
      <c r="J447" s="29"/>
    </row>
    <row r="448" spans="5:10">
      <c r="J448" s="29"/>
    </row>
    <row r="449" spans="6:10" ht="15">
      <c r="H449" s="45"/>
      <c r="J449" s="29"/>
    </row>
    <row r="450" spans="6:10">
      <c r="J450" s="29"/>
    </row>
    <row r="451" spans="6:10">
      <c r="J451" s="29"/>
    </row>
    <row r="452" spans="6:10" ht="15">
      <c r="F452" s="45"/>
      <c r="J452" s="29"/>
    </row>
    <row r="453" spans="6:10">
      <c r="J453" s="29"/>
    </row>
    <row r="454" spans="6:10">
      <c r="J454" s="29"/>
    </row>
    <row r="455" spans="6:10">
      <c r="J455" s="29"/>
    </row>
    <row r="456" spans="6:10">
      <c r="J456" s="29"/>
    </row>
    <row r="457" spans="6:10">
      <c r="J457" s="29"/>
    </row>
    <row r="458" spans="6:10">
      <c r="J458" s="29"/>
    </row>
    <row r="459" spans="6:10">
      <c r="J459" s="29"/>
    </row>
    <row r="460" spans="6:10">
      <c r="J460" s="29"/>
    </row>
    <row r="461" spans="6:10">
      <c r="J461" s="29"/>
    </row>
    <row r="462" spans="6:10">
      <c r="J462" s="29"/>
    </row>
    <row r="463" spans="6:10">
      <c r="J463" s="29"/>
    </row>
    <row r="464" spans="6:10">
      <c r="J464" s="29"/>
    </row>
    <row r="465" spans="5:10">
      <c r="J465" s="29"/>
    </row>
    <row r="466" spans="5:10" ht="15">
      <c r="E466" s="45"/>
      <c r="J466" s="29"/>
    </row>
    <row r="467" spans="5:10">
      <c r="J467" s="29"/>
    </row>
    <row r="468" spans="5:10">
      <c r="J468" s="29"/>
    </row>
    <row r="469" spans="5:10">
      <c r="J469" s="29"/>
    </row>
    <row r="470" spans="5:10">
      <c r="J470" s="29"/>
    </row>
    <row r="471" spans="5:10">
      <c r="J471" s="29"/>
    </row>
    <row r="472" spans="5:10">
      <c r="I472" s="29"/>
      <c r="J472" s="29"/>
    </row>
    <row r="473" spans="5:10">
      <c r="G473" s="29"/>
      <c r="J473" s="29"/>
    </row>
    <row r="474" spans="5:10" ht="15">
      <c r="I474" s="45"/>
    </row>
    <row r="475" spans="5:10" ht="15">
      <c r="G475" s="45"/>
    </row>
    <row r="477" spans="5:10" ht="15">
      <c r="J477" s="45"/>
    </row>
    <row r="478" spans="5:10">
      <c r="F478" s="29"/>
      <c r="H478" s="29"/>
      <c r="J478" s="29"/>
    </row>
    <row r="479" spans="5:10">
      <c r="J479" s="29"/>
    </row>
    <row r="480" spans="5:10" ht="15">
      <c r="F480" s="45"/>
      <c r="H480" s="45"/>
      <c r="J480" s="29"/>
    </row>
    <row r="481" spans="5:10">
      <c r="J481" s="29"/>
    </row>
    <row r="482" spans="5:10">
      <c r="J482" s="29"/>
    </row>
    <row r="483" spans="5:10" ht="15">
      <c r="E483" s="45"/>
      <c r="J483" s="29"/>
    </row>
    <row r="484" spans="5:10">
      <c r="J484" s="29"/>
    </row>
    <row r="485" spans="5:10">
      <c r="J485" s="29"/>
    </row>
    <row r="486" spans="5:10">
      <c r="J486" s="29"/>
    </row>
    <row r="487" spans="5:10">
      <c r="J487" s="29"/>
    </row>
    <row r="488" spans="5:10">
      <c r="J488" s="29"/>
    </row>
    <row r="489" spans="5:10">
      <c r="J489" s="29"/>
    </row>
    <row r="490" spans="5:10">
      <c r="J490" s="29"/>
    </row>
    <row r="491" spans="5:10">
      <c r="J491" s="29"/>
    </row>
    <row r="492" spans="5:10" ht="15">
      <c r="G492" s="45"/>
      <c r="J492" s="29"/>
    </row>
    <row r="493" spans="5:10" ht="15">
      <c r="I493" s="45"/>
      <c r="J493" s="29"/>
    </row>
    <row r="494" spans="5:10">
      <c r="J494" s="29"/>
    </row>
    <row r="495" spans="5:10" ht="15">
      <c r="H495" s="45"/>
      <c r="J495" s="29"/>
    </row>
    <row r="496" spans="5:10" ht="15">
      <c r="F496" s="45"/>
      <c r="J496" s="29"/>
    </row>
    <row r="497" spans="5:10" ht="15">
      <c r="E497" s="45"/>
      <c r="J497" s="29"/>
    </row>
    <row r="499" spans="5:10" ht="15">
      <c r="J499" s="45"/>
    </row>
    <row r="500" spans="5:10">
      <c r="J500" s="29"/>
    </row>
    <row r="501" spans="5:10">
      <c r="G501" s="29"/>
      <c r="I501" s="29"/>
      <c r="J501" s="29"/>
    </row>
    <row r="502" spans="5:10">
      <c r="E502" s="29"/>
      <c r="H502" s="29"/>
      <c r="J502" s="29"/>
    </row>
    <row r="503" spans="5:10" ht="15">
      <c r="G503" s="45"/>
      <c r="I503" s="45"/>
      <c r="J503" s="29"/>
    </row>
    <row r="504" spans="5:10" ht="15">
      <c r="E504" s="45"/>
      <c r="H504" s="45"/>
      <c r="J504" s="29"/>
    </row>
    <row r="505" spans="5:10">
      <c r="J505" s="29"/>
    </row>
    <row r="506" spans="5:10">
      <c r="F506" s="29"/>
      <c r="J506" s="29"/>
    </row>
    <row r="507" spans="5:10">
      <c r="J507" s="29"/>
    </row>
    <row r="508" spans="5:10" ht="15">
      <c r="F508" s="45"/>
      <c r="H508" s="29"/>
    </row>
    <row r="509" spans="5:10" ht="15">
      <c r="G509" s="29"/>
      <c r="I509" s="29"/>
      <c r="J509" s="45"/>
    </row>
    <row r="510" spans="5:10" ht="15">
      <c r="F510" s="29"/>
      <c r="H510" s="45"/>
      <c r="J510" s="29"/>
    </row>
    <row r="511" spans="5:10" ht="15">
      <c r="G511" s="45"/>
      <c r="I511" s="45"/>
      <c r="J511" s="29"/>
    </row>
    <row r="512" spans="5:10" ht="15">
      <c r="F512" s="45"/>
      <c r="J512" s="29"/>
    </row>
    <row r="513" spans="10:10">
      <c r="J513" s="29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66" max="11" man="1"/>
    <brk id="108" max="11" man="1"/>
    <brk id="159" max="11" man="1"/>
    <brk id="203" max="11" man="1"/>
    <brk id="244" max="11" man="1"/>
    <brk id="26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L164"/>
  <sheetViews>
    <sheetView workbookViewId="0">
      <pane xSplit="1" ySplit="20" topLeftCell="B21" activePane="bottomRight" state="frozen"/>
      <selection activeCell="A14" sqref="A14:A206"/>
      <selection pane="topRight" activeCell="A14" sqref="A14:A206"/>
      <selection pane="bottomLeft" activeCell="A14" sqref="A14:A206"/>
      <selection pane="bottomRight" activeCell="AK18" sqref="AK18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13" width="9.140625" style="2"/>
    <col min="14" max="18" width="9.7109375" style="2" customWidth="1"/>
    <col min="19" max="19" width="2.7109375" style="2" customWidth="1"/>
    <col min="20" max="37" width="9.7109375" style="2" customWidth="1"/>
    <col min="38" max="38" width="1.7109375" style="2" customWidth="1"/>
    <col min="39" max="16384" width="9.140625" style="2"/>
  </cols>
  <sheetData>
    <row r="1" spans="1:38" hidden="1" outlineLevel="1">
      <c r="A1" s="1" t="s">
        <v>825</v>
      </c>
      <c r="B1" s="25">
        <f>B$44</f>
        <v>15</v>
      </c>
      <c r="C1" s="25">
        <f t="shared" ref="C1:R1" si="0">C$44</f>
        <v>7</v>
      </c>
      <c r="D1" s="25">
        <f t="shared" si="0"/>
        <v>13</v>
      </c>
      <c r="E1" s="25">
        <f t="shared" si="0"/>
        <v>12</v>
      </c>
      <c r="F1" s="25">
        <f t="shared" si="0"/>
        <v>2</v>
      </c>
      <c r="G1" s="25">
        <f t="shared" si="0"/>
        <v>5</v>
      </c>
      <c r="H1" s="25">
        <f t="shared" si="0"/>
        <v>11</v>
      </c>
      <c r="I1" s="25">
        <f t="shared" si="0"/>
        <v>10</v>
      </c>
      <c r="J1" s="25">
        <f t="shared" si="0"/>
        <v>9</v>
      </c>
      <c r="K1" s="25">
        <f t="shared" si="0"/>
        <v>1</v>
      </c>
      <c r="L1" s="25">
        <f t="shared" si="0"/>
        <v>17</v>
      </c>
      <c r="M1" s="25">
        <f t="shared" si="0"/>
        <v>3</v>
      </c>
      <c r="N1" s="25">
        <f t="shared" si="0"/>
        <v>8</v>
      </c>
      <c r="O1" s="25">
        <f t="shared" si="0"/>
        <v>4</v>
      </c>
      <c r="P1" s="25">
        <f t="shared" si="0"/>
        <v>6</v>
      </c>
      <c r="Q1" s="25">
        <f t="shared" si="0"/>
        <v>14</v>
      </c>
      <c r="R1" s="25">
        <f t="shared" si="0"/>
        <v>16</v>
      </c>
      <c r="T1" s="46" t="str">
        <f t="shared" ref="T1" si="1">A1</f>
        <v>TeamFormula1</v>
      </c>
      <c r="U1" s="25">
        <f t="shared" ref="U1:AK1" si="2">U$44</f>
        <v>14</v>
      </c>
      <c r="V1" s="25">
        <f t="shared" si="2"/>
        <v>7</v>
      </c>
      <c r="W1" s="25">
        <f t="shared" si="2"/>
        <v>12</v>
      </c>
      <c r="X1" s="25">
        <f t="shared" si="2"/>
        <v>0</v>
      </c>
      <c r="Y1" s="25">
        <f t="shared" si="2"/>
        <v>2</v>
      </c>
      <c r="Z1" s="25">
        <f t="shared" si="2"/>
        <v>5</v>
      </c>
      <c r="AA1" s="25">
        <f t="shared" si="2"/>
        <v>11</v>
      </c>
      <c r="AB1" s="25">
        <f t="shared" si="2"/>
        <v>10</v>
      </c>
      <c r="AC1" s="25">
        <f t="shared" si="2"/>
        <v>9</v>
      </c>
      <c r="AD1" s="25">
        <f t="shared" si="2"/>
        <v>1</v>
      </c>
      <c r="AE1" s="25">
        <f t="shared" si="2"/>
        <v>16</v>
      </c>
      <c r="AF1" s="25">
        <f t="shared" si="2"/>
        <v>3</v>
      </c>
      <c r="AG1" s="25">
        <f t="shared" si="2"/>
        <v>8</v>
      </c>
      <c r="AH1" s="25">
        <f t="shared" si="2"/>
        <v>4</v>
      </c>
      <c r="AI1" s="25">
        <f t="shared" si="2"/>
        <v>6</v>
      </c>
      <c r="AJ1" s="25">
        <f t="shared" si="2"/>
        <v>13</v>
      </c>
      <c r="AK1" s="25">
        <f t="shared" si="2"/>
        <v>15</v>
      </c>
    </row>
    <row r="2" spans="1:38" hidden="1" outlineLevel="1"/>
    <row r="3" spans="1:38" hidden="1" outlineLevel="1">
      <c r="A3" s="47"/>
      <c r="B3" s="48" t="s">
        <v>190</v>
      </c>
      <c r="C3" s="48" t="s">
        <v>87</v>
      </c>
      <c r="D3" s="48" t="s">
        <v>84</v>
      </c>
      <c r="E3" s="48" t="s">
        <v>31</v>
      </c>
      <c r="F3" s="48" t="s">
        <v>37</v>
      </c>
      <c r="G3" s="48" t="s">
        <v>53</v>
      </c>
      <c r="H3" s="48" t="s">
        <v>95</v>
      </c>
      <c r="I3" s="48" t="s">
        <v>60</v>
      </c>
      <c r="J3" s="48" t="s">
        <v>19</v>
      </c>
      <c r="K3" s="48" t="s">
        <v>42</v>
      </c>
      <c r="L3" s="48" t="s">
        <v>195</v>
      </c>
      <c r="M3" s="48" t="s">
        <v>28</v>
      </c>
      <c r="N3" s="48" t="s">
        <v>64</v>
      </c>
      <c r="O3" s="48" t="s">
        <v>25</v>
      </c>
      <c r="P3" s="48" t="s">
        <v>67</v>
      </c>
      <c r="Q3" s="48" t="s">
        <v>167</v>
      </c>
      <c r="R3" s="48" t="s">
        <v>185</v>
      </c>
      <c r="S3" s="47"/>
      <c r="T3" s="47"/>
      <c r="U3" s="48" t="s">
        <v>190</v>
      </c>
      <c r="V3" s="48" t="s">
        <v>87</v>
      </c>
      <c r="W3" s="48" t="s">
        <v>84</v>
      </c>
      <c r="X3" s="48" t="s">
        <v>31</v>
      </c>
      <c r="Y3" s="48" t="s">
        <v>37</v>
      </c>
      <c r="Z3" s="48" t="s">
        <v>53</v>
      </c>
      <c r="AA3" s="48" t="s">
        <v>95</v>
      </c>
      <c r="AB3" s="48" t="s">
        <v>60</v>
      </c>
      <c r="AC3" s="48" t="s">
        <v>19</v>
      </c>
      <c r="AD3" s="48" t="s">
        <v>42</v>
      </c>
      <c r="AE3" s="48" t="s">
        <v>195</v>
      </c>
      <c r="AF3" s="48" t="s">
        <v>28</v>
      </c>
      <c r="AG3" s="48" t="s">
        <v>64</v>
      </c>
      <c r="AH3" s="48" t="s">
        <v>25</v>
      </c>
      <c r="AI3" s="48" t="s">
        <v>67</v>
      </c>
      <c r="AJ3" s="48" t="s">
        <v>167</v>
      </c>
      <c r="AK3" s="48" t="s">
        <v>185</v>
      </c>
    </row>
    <row r="4" spans="1:38" hidden="1" outlineLevel="1">
      <c r="A4" s="1" t="s">
        <v>826</v>
      </c>
      <c r="B4" s="49" t="s">
        <v>1020</v>
      </c>
      <c r="C4" s="49" t="s">
        <v>1020</v>
      </c>
      <c r="D4" s="49" t="s">
        <v>1020</v>
      </c>
      <c r="E4" s="49" t="s">
        <v>1021</v>
      </c>
      <c r="F4" s="49" t="s">
        <v>1020</v>
      </c>
      <c r="G4" s="49" t="s">
        <v>1020</v>
      </c>
      <c r="H4" s="49" t="s">
        <v>1020</v>
      </c>
      <c r="I4" s="49" t="s">
        <v>1020</v>
      </c>
      <c r="J4" s="49" t="s">
        <v>1020</v>
      </c>
      <c r="K4" s="49" t="s">
        <v>1020</v>
      </c>
      <c r="L4" s="49" t="s">
        <v>1020</v>
      </c>
      <c r="M4" s="49" t="s">
        <v>1020</v>
      </c>
      <c r="N4" s="49" t="s">
        <v>1020</v>
      </c>
      <c r="O4" s="49" t="s">
        <v>1020</v>
      </c>
      <c r="P4" s="49" t="s">
        <v>1020</v>
      </c>
      <c r="Q4" s="49" t="s">
        <v>1020</v>
      </c>
      <c r="R4" s="49" t="s">
        <v>1020</v>
      </c>
      <c r="T4" s="1" t="s">
        <v>826</v>
      </c>
      <c r="U4" s="49" t="s">
        <v>1020</v>
      </c>
      <c r="V4" s="49" t="s">
        <v>1020</v>
      </c>
      <c r="W4" s="49" t="s">
        <v>1020</v>
      </c>
      <c r="X4" s="49" t="s">
        <v>1021</v>
      </c>
      <c r="Y4" s="49" t="s">
        <v>1020</v>
      </c>
      <c r="Z4" s="49" t="s">
        <v>1020</v>
      </c>
      <c r="AA4" s="49" t="s">
        <v>1020</v>
      </c>
      <c r="AB4" s="49" t="s">
        <v>1020</v>
      </c>
      <c r="AC4" s="49" t="s">
        <v>1020</v>
      </c>
      <c r="AD4" s="49" t="s">
        <v>1020</v>
      </c>
      <c r="AE4" s="49" t="s">
        <v>1020</v>
      </c>
      <c r="AF4" s="49" t="s">
        <v>1020</v>
      </c>
      <c r="AG4" s="49" t="s">
        <v>1020</v>
      </c>
      <c r="AH4" s="49" t="s">
        <v>1020</v>
      </c>
      <c r="AI4" s="49" t="s">
        <v>1020</v>
      </c>
      <c r="AJ4" s="49" t="s">
        <v>1020</v>
      </c>
      <c r="AK4" s="49" t="s">
        <v>1020</v>
      </c>
      <c r="AL4" s="47"/>
    </row>
    <row r="5" spans="1:38" hidden="1" outlineLevel="1">
      <c r="A5" s="47"/>
      <c r="B5" s="28">
        <f>A5+1</f>
        <v>1</v>
      </c>
      <c r="C5" s="28">
        <f>B5+1</f>
        <v>2</v>
      </c>
      <c r="D5" s="28">
        <f t="shared" ref="D5:R5" si="3">C5+1</f>
        <v>3</v>
      </c>
      <c r="E5" s="28">
        <f t="shared" si="3"/>
        <v>4</v>
      </c>
      <c r="F5" s="28">
        <f t="shared" si="3"/>
        <v>5</v>
      </c>
      <c r="G5" s="28">
        <f t="shared" si="3"/>
        <v>6</v>
      </c>
      <c r="H5" s="28">
        <f t="shared" si="3"/>
        <v>7</v>
      </c>
      <c r="I5" s="28">
        <f t="shared" si="3"/>
        <v>8</v>
      </c>
      <c r="J5" s="28">
        <f t="shared" si="3"/>
        <v>9</v>
      </c>
      <c r="K5" s="28">
        <f t="shared" si="3"/>
        <v>10</v>
      </c>
      <c r="L5" s="28">
        <f t="shared" si="3"/>
        <v>11</v>
      </c>
      <c r="M5" s="28">
        <f t="shared" si="3"/>
        <v>12</v>
      </c>
      <c r="N5" s="28">
        <f t="shared" si="3"/>
        <v>13</v>
      </c>
      <c r="O5" s="28">
        <f t="shared" si="3"/>
        <v>14</v>
      </c>
      <c r="P5" s="28">
        <f t="shared" si="3"/>
        <v>15</v>
      </c>
      <c r="Q5" s="28">
        <f t="shared" si="3"/>
        <v>16</v>
      </c>
      <c r="R5" s="28">
        <f t="shared" si="3"/>
        <v>17</v>
      </c>
      <c r="T5" s="47"/>
      <c r="U5" s="28">
        <f>T5+1</f>
        <v>1</v>
      </c>
      <c r="V5" s="28">
        <f>U5+1</f>
        <v>2</v>
      </c>
      <c r="W5" s="28">
        <f t="shared" ref="W5:AK5" si="4">V5+1</f>
        <v>3</v>
      </c>
      <c r="X5" s="28">
        <f t="shared" si="4"/>
        <v>4</v>
      </c>
      <c r="Y5" s="28">
        <f t="shared" si="4"/>
        <v>5</v>
      </c>
      <c r="Z5" s="28">
        <f t="shared" si="4"/>
        <v>6</v>
      </c>
      <c r="AA5" s="28">
        <f t="shared" si="4"/>
        <v>7</v>
      </c>
      <c r="AB5" s="28">
        <f t="shared" si="4"/>
        <v>8</v>
      </c>
      <c r="AC5" s="28">
        <f t="shared" si="4"/>
        <v>9</v>
      </c>
      <c r="AD5" s="28">
        <f t="shared" si="4"/>
        <v>10</v>
      </c>
      <c r="AE5" s="28">
        <f t="shared" si="4"/>
        <v>11</v>
      </c>
      <c r="AF5" s="28">
        <f t="shared" si="4"/>
        <v>12</v>
      </c>
      <c r="AG5" s="28">
        <f t="shared" si="4"/>
        <v>13</v>
      </c>
      <c r="AH5" s="28">
        <f t="shared" si="4"/>
        <v>14</v>
      </c>
      <c r="AI5" s="28">
        <f t="shared" si="4"/>
        <v>15</v>
      </c>
      <c r="AJ5" s="28">
        <f t="shared" si="4"/>
        <v>16</v>
      </c>
      <c r="AK5" s="28">
        <f t="shared" si="4"/>
        <v>17</v>
      </c>
    </row>
    <row r="6" spans="1:38" hidden="1" outlineLevel="1">
      <c r="A6" s="1" t="s">
        <v>827</v>
      </c>
      <c r="B6" s="50">
        <f>B42</f>
        <v>4513</v>
      </c>
      <c r="C6" s="50">
        <f t="shared" ref="C6:R6" si="5">C42</f>
        <v>2781</v>
      </c>
      <c r="D6" s="50">
        <f t="shared" si="5"/>
        <v>4301</v>
      </c>
      <c r="E6" s="50">
        <f t="shared" si="5"/>
        <v>4135</v>
      </c>
      <c r="F6" s="50">
        <f t="shared" si="5"/>
        <v>2187</v>
      </c>
      <c r="G6" s="50">
        <f t="shared" si="5"/>
        <v>2740</v>
      </c>
      <c r="H6" s="50">
        <f t="shared" si="5"/>
        <v>3832</v>
      </c>
      <c r="I6" s="50">
        <f t="shared" si="5"/>
        <v>3785</v>
      </c>
      <c r="J6" s="50">
        <f t="shared" si="5"/>
        <v>3703</v>
      </c>
      <c r="K6" s="50">
        <f t="shared" si="5"/>
        <v>2101</v>
      </c>
      <c r="L6" s="50">
        <f t="shared" si="5"/>
        <v>5282</v>
      </c>
      <c r="M6" s="50">
        <f t="shared" si="5"/>
        <v>2198</v>
      </c>
      <c r="N6" s="50">
        <f t="shared" si="5"/>
        <v>2937</v>
      </c>
      <c r="O6" s="50">
        <f t="shared" si="5"/>
        <v>2662</v>
      </c>
      <c r="P6" s="50">
        <f t="shared" si="5"/>
        <v>2767</v>
      </c>
      <c r="Q6" s="50">
        <f t="shared" si="5"/>
        <v>4465</v>
      </c>
      <c r="R6" s="50">
        <f t="shared" si="5"/>
        <v>4683</v>
      </c>
      <c r="T6" s="1" t="s">
        <v>827</v>
      </c>
      <c r="U6" s="50">
        <f>U42</f>
        <v>4513</v>
      </c>
      <c r="V6" s="50">
        <f t="shared" ref="V6:AK6" si="6">V42</f>
        <v>2781</v>
      </c>
      <c r="W6" s="50">
        <f t="shared" si="6"/>
        <v>4301</v>
      </c>
      <c r="X6" s="50">
        <f t="shared" si="6"/>
        <v>0</v>
      </c>
      <c r="Y6" s="50">
        <f t="shared" si="6"/>
        <v>2187</v>
      </c>
      <c r="Z6" s="50">
        <f t="shared" si="6"/>
        <v>2740</v>
      </c>
      <c r="AA6" s="50">
        <f t="shared" si="6"/>
        <v>3832</v>
      </c>
      <c r="AB6" s="50">
        <f t="shared" si="6"/>
        <v>3785</v>
      </c>
      <c r="AC6" s="50">
        <f t="shared" si="6"/>
        <v>3703</v>
      </c>
      <c r="AD6" s="50">
        <f t="shared" si="6"/>
        <v>2101</v>
      </c>
      <c r="AE6" s="50">
        <f t="shared" si="6"/>
        <v>5282</v>
      </c>
      <c r="AF6" s="50">
        <f t="shared" si="6"/>
        <v>2198</v>
      </c>
      <c r="AG6" s="50">
        <f t="shared" si="6"/>
        <v>2937</v>
      </c>
      <c r="AH6" s="50">
        <f t="shared" si="6"/>
        <v>2662</v>
      </c>
      <c r="AI6" s="50">
        <f t="shared" si="6"/>
        <v>2767</v>
      </c>
      <c r="AJ6" s="50">
        <f t="shared" si="6"/>
        <v>4465</v>
      </c>
      <c r="AK6" s="50">
        <f t="shared" si="6"/>
        <v>4683</v>
      </c>
    </row>
    <row r="7" spans="1:38" hidden="1" outlineLevel="1">
      <c r="A7" s="1" t="s">
        <v>828</v>
      </c>
      <c r="B7" s="50">
        <f>SMALL($B6:$S6,B$5)</f>
        <v>2101</v>
      </c>
      <c r="C7" s="50">
        <f t="shared" ref="C7:R7" si="7">SMALL($B6:$S6,C$5)</f>
        <v>2187</v>
      </c>
      <c r="D7" s="50">
        <f t="shared" si="7"/>
        <v>2198</v>
      </c>
      <c r="E7" s="50">
        <f t="shared" si="7"/>
        <v>2662</v>
      </c>
      <c r="F7" s="50">
        <f t="shared" si="7"/>
        <v>2740</v>
      </c>
      <c r="G7" s="50">
        <f t="shared" si="7"/>
        <v>2767</v>
      </c>
      <c r="H7" s="50">
        <f t="shared" si="7"/>
        <v>2781</v>
      </c>
      <c r="I7" s="50">
        <f t="shared" si="7"/>
        <v>2937</v>
      </c>
      <c r="J7" s="50">
        <f t="shared" si="7"/>
        <v>3703</v>
      </c>
      <c r="K7" s="50">
        <f t="shared" si="7"/>
        <v>3785</v>
      </c>
      <c r="L7" s="50">
        <f t="shared" si="7"/>
        <v>3832</v>
      </c>
      <c r="M7" s="50">
        <f t="shared" si="7"/>
        <v>4135</v>
      </c>
      <c r="N7" s="50">
        <f t="shared" si="7"/>
        <v>4301</v>
      </c>
      <c r="O7" s="50">
        <f t="shared" si="7"/>
        <v>4465</v>
      </c>
      <c r="P7" s="50">
        <f t="shared" si="7"/>
        <v>4513</v>
      </c>
      <c r="Q7" s="50">
        <f t="shared" si="7"/>
        <v>4683</v>
      </c>
      <c r="R7" s="50">
        <f t="shared" si="7"/>
        <v>5282</v>
      </c>
      <c r="T7" s="1" t="s">
        <v>828</v>
      </c>
      <c r="U7" s="51">
        <f>SMALL($U6:$AL6,U$5)</f>
        <v>0</v>
      </c>
      <c r="V7" s="51">
        <f t="shared" ref="V7:AK7" si="8">SMALL($U6:$AL6,V$5)</f>
        <v>2101</v>
      </c>
      <c r="W7" s="51">
        <f t="shared" si="8"/>
        <v>2187</v>
      </c>
      <c r="X7" s="51">
        <f t="shared" si="8"/>
        <v>2198</v>
      </c>
      <c r="Y7" s="51">
        <f t="shared" si="8"/>
        <v>2662</v>
      </c>
      <c r="Z7" s="51">
        <f t="shared" si="8"/>
        <v>2740</v>
      </c>
      <c r="AA7" s="51">
        <f t="shared" si="8"/>
        <v>2767</v>
      </c>
      <c r="AB7" s="51">
        <f t="shared" si="8"/>
        <v>2781</v>
      </c>
      <c r="AC7" s="51">
        <f t="shared" si="8"/>
        <v>2937</v>
      </c>
      <c r="AD7" s="51">
        <f t="shared" si="8"/>
        <v>3703</v>
      </c>
      <c r="AE7" s="51">
        <f t="shared" si="8"/>
        <v>3785</v>
      </c>
      <c r="AF7" s="51">
        <f t="shared" si="8"/>
        <v>3832</v>
      </c>
      <c r="AG7" s="51">
        <f t="shared" si="8"/>
        <v>4301</v>
      </c>
      <c r="AH7" s="51">
        <f t="shared" si="8"/>
        <v>4465</v>
      </c>
      <c r="AI7" s="51">
        <f t="shared" si="8"/>
        <v>4513</v>
      </c>
      <c r="AJ7" s="51">
        <f t="shared" si="8"/>
        <v>4683</v>
      </c>
      <c r="AK7" s="51">
        <f t="shared" si="8"/>
        <v>5282</v>
      </c>
    </row>
    <row r="8" spans="1:38" hidden="1" outlineLevel="1">
      <c r="A8" s="1" t="s">
        <v>829</v>
      </c>
      <c r="B8" s="50">
        <f>INDEX($B$5:$S$5,MATCH(B6,$B7:$S7,0))</f>
        <v>15</v>
      </c>
      <c r="C8" s="50">
        <f t="shared" ref="C8:R8" si="9">INDEX($B$5:$S$5,MATCH(C6,$B7:$S7,0))</f>
        <v>7</v>
      </c>
      <c r="D8" s="50">
        <f t="shared" si="9"/>
        <v>13</v>
      </c>
      <c r="E8" s="50">
        <f t="shared" si="9"/>
        <v>12</v>
      </c>
      <c r="F8" s="50">
        <f t="shared" si="9"/>
        <v>2</v>
      </c>
      <c r="G8" s="50">
        <f t="shared" si="9"/>
        <v>5</v>
      </c>
      <c r="H8" s="50">
        <f t="shared" si="9"/>
        <v>11</v>
      </c>
      <c r="I8" s="50">
        <f t="shared" si="9"/>
        <v>10</v>
      </c>
      <c r="J8" s="50">
        <f t="shared" si="9"/>
        <v>9</v>
      </c>
      <c r="K8" s="50">
        <f t="shared" si="9"/>
        <v>1</v>
      </c>
      <c r="L8" s="50">
        <f t="shared" si="9"/>
        <v>17</v>
      </c>
      <c r="M8" s="50">
        <f t="shared" si="9"/>
        <v>3</v>
      </c>
      <c r="N8" s="50">
        <f t="shared" si="9"/>
        <v>8</v>
      </c>
      <c r="O8" s="50">
        <f t="shared" si="9"/>
        <v>4</v>
      </c>
      <c r="P8" s="50">
        <f t="shared" si="9"/>
        <v>6</v>
      </c>
      <c r="Q8" s="50">
        <f t="shared" si="9"/>
        <v>14</v>
      </c>
      <c r="R8" s="50">
        <f t="shared" si="9"/>
        <v>16</v>
      </c>
      <c r="T8" s="1" t="s">
        <v>829</v>
      </c>
      <c r="U8" s="51">
        <f>INDEX($U$5:$AL$5,MATCH(U6,$U7:$AL7,0))</f>
        <v>15</v>
      </c>
      <c r="V8" s="51">
        <f t="shared" ref="V8:AK8" si="10">INDEX($U$5:$AL$5,MATCH(V6,$U7:$AL7,0))</f>
        <v>8</v>
      </c>
      <c r="W8" s="51">
        <f t="shared" si="10"/>
        <v>13</v>
      </c>
      <c r="X8" s="51">
        <f t="shared" si="10"/>
        <v>1</v>
      </c>
      <c r="Y8" s="51">
        <f t="shared" si="10"/>
        <v>3</v>
      </c>
      <c r="Z8" s="51">
        <f t="shared" si="10"/>
        <v>6</v>
      </c>
      <c r="AA8" s="51">
        <f t="shared" si="10"/>
        <v>12</v>
      </c>
      <c r="AB8" s="51">
        <f t="shared" si="10"/>
        <v>11</v>
      </c>
      <c r="AC8" s="51">
        <f t="shared" si="10"/>
        <v>10</v>
      </c>
      <c r="AD8" s="51">
        <f t="shared" si="10"/>
        <v>2</v>
      </c>
      <c r="AE8" s="51">
        <f t="shared" si="10"/>
        <v>17</v>
      </c>
      <c r="AF8" s="51">
        <f t="shared" si="10"/>
        <v>4</v>
      </c>
      <c r="AG8" s="51">
        <f t="shared" si="10"/>
        <v>9</v>
      </c>
      <c r="AH8" s="51">
        <f t="shared" si="10"/>
        <v>5</v>
      </c>
      <c r="AI8" s="51">
        <f t="shared" si="10"/>
        <v>7</v>
      </c>
      <c r="AJ8" s="51">
        <f t="shared" si="10"/>
        <v>14</v>
      </c>
      <c r="AK8" s="51">
        <f t="shared" si="10"/>
        <v>16</v>
      </c>
    </row>
    <row r="9" spans="1:38" hidden="1" outlineLevel="1">
      <c r="A9" s="1" t="s">
        <v>5</v>
      </c>
      <c r="B9" s="50">
        <f>B8-B44</f>
        <v>0</v>
      </c>
      <c r="C9" s="50">
        <f t="shared" ref="C9:R9" si="11">C8-C44</f>
        <v>0</v>
      </c>
      <c r="D9" s="50">
        <f t="shared" si="11"/>
        <v>0</v>
      </c>
      <c r="E9" s="50">
        <f t="shared" si="11"/>
        <v>0</v>
      </c>
      <c r="F9" s="50">
        <f t="shared" si="11"/>
        <v>0</v>
      </c>
      <c r="G9" s="50">
        <f t="shared" si="11"/>
        <v>0</v>
      </c>
      <c r="H9" s="50">
        <f t="shared" si="11"/>
        <v>0</v>
      </c>
      <c r="I9" s="50">
        <f t="shared" si="11"/>
        <v>0</v>
      </c>
      <c r="J9" s="50">
        <f t="shared" si="11"/>
        <v>0</v>
      </c>
      <c r="K9" s="50">
        <f t="shared" si="11"/>
        <v>0</v>
      </c>
      <c r="L9" s="50">
        <f t="shared" si="11"/>
        <v>0</v>
      </c>
      <c r="M9" s="50">
        <f t="shared" si="11"/>
        <v>0</v>
      </c>
      <c r="N9" s="50">
        <f t="shared" si="11"/>
        <v>0</v>
      </c>
      <c r="O9" s="50">
        <f t="shared" si="11"/>
        <v>0</v>
      </c>
      <c r="P9" s="50">
        <f t="shared" si="11"/>
        <v>0</v>
      </c>
      <c r="Q9" s="50">
        <f t="shared" si="11"/>
        <v>0</v>
      </c>
      <c r="R9" s="50">
        <f t="shared" si="11"/>
        <v>0</v>
      </c>
      <c r="T9" s="1" t="s">
        <v>830</v>
      </c>
      <c r="U9" s="51">
        <f>IF(U8=0,0,MAX(U8-COUNTIF($U42:$AK42,0),0))</f>
        <v>14</v>
      </c>
      <c r="V9" s="51">
        <f t="shared" ref="V9:AK9" si="12">IF(V8=0,0,MAX(V8-COUNTIF($U42:$AK42,0),0))</f>
        <v>7</v>
      </c>
      <c r="W9" s="51">
        <f t="shared" si="12"/>
        <v>12</v>
      </c>
      <c r="X9" s="51">
        <f t="shared" si="12"/>
        <v>0</v>
      </c>
      <c r="Y9" s="51">
        <f t="shared" si="12"/>
        <v>2</v>
      </c>
      <c r="Z9" s="51">
        <f t="shared" si="12"/>
        <v>5</v>
      </c>
      <c r="AA9" s="51">
        <f t="shared" si="12"/>
        <v>11</v>
      </c>
      <c r="AB9" s="51">
        <f t="shared" si="12"/>
        <v>10</v>
      </c>
      <c r="AC9" s="51">
        <f t="shared" si="12"/>
        <v>9</v>
      </c>
      <c r="AD9" s="51">
        <f t="shared" si="12"/>
        <v>1</v>
      </c>
      <c r="AE9" s="51">
        <f t="shared" si="12"/>
        <v>16</v>
      </c>
      <c r="AF9" s="51">
        <f t="shared" si="12"/>
        <v>3</v>
      </c>
      <c r="AG9" s="51">
        <f t="shared" si="12"/>
        <v>8</v>
      </c>
      <c r="AH9" s="51">
        <f t="shared" si="12"/>
        <v>4</v>
      </c>
      <c r="AI9" s="51">
        <f t="shared" si="12"/>
        <v>6</v>
      </c>
      <c r="AJ9" s="51">
        <f t="shared" si="12"/>
        <v>13</v>
      </c>
      <c r="AK9" s="51">
        <f t="shared" si="12"/>
        <v>15</v>
      </c>
    </row>
    <row r="10" spans="1:38" ht="13.5" hidden="1" outlineLevel="1" thickBot="1">
      <c r="A10" s="52" t="s">
        <v>5</v>
      </c>
      <c r="B10" s="53">
        <f ca="1">SUM(B9:R9)*(OFFSET(B20,1,0)&gt;0)</f>
        <v>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T10" s="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8" hidden="1" outlineLevel="1">
      <c r="A11" s="1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T11" s="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8" hidden="1" outlineLevel="1">
      <c r="A12" s="1" t="s">
        <v>827</v>
      </c>
      <c r="B12" s="50">
        <f ca="1">B55</f>
        <v>76</v>
      </c>
      <c r="C12" s="50">
        <f t="shared" ref="C12:R12" ca="1" si="13">C55</f>
        <v>39</v>
      </c>
      <c r="D12" s="50">
        <f t="shared" ca="1" si="13"/>
        <v>53</v>
      </c>
      <c r="E12" s="50">
        <f t="shared" ca="1" si="13"/>
        <v>56</v>
      </c>
      <c r="F12" s="50">
        <f t="shared" ca="1" si="13"/>
        <v>12</v>
      </c>
      <c r="G12" s="50">
        <f t="shared" ca="1" si="13"/>
        <v>22</v>
      </c>
      <c r="H12" s="50">
        <f t="shared" ca="1" si="13"/>
        <v>63</v>
      </c>
      <c r="I12" s="50">
        <f t="shared" ca="1" si="13"/>
        <v>48</v>
      </c>
      <c r="J12" s="50">
        <f t="shared" ca="1" si="13"/>
        <v>48</v>
      </c>
      <c r="K12" s="50">
        <f t="shared" ca="1" si="13"/>
        <v>11</v>
      </c>
      <c r="L12" s="50">
        <f t="shared" ca="1" si="13"/>
        <v>74</v>
      </c>
      <c r="M12" s="50">
        <f t="shared" ca="1" si="13"/>
        <v>9</v>
      </c>
      <c r="N12" s="50">
        <f t="shared" ca="1" si="13"/>
        <v>55</v>
      </c>
      <c r="O12" s="50">
        <f t="shared" ca="1" si="13"/>
        <v>22</v>
      </c>
      <c r="P12" s="50">
        <f t="shared" ca="1" si="13"/>
        <v>39</v>
      </c>
      <c r="Q12" s="50">
        <f t="shared" ca="1" si="13"/>
        <v>73</v>
      </c>
      <c r="R12" s="50">
        <f t="shared" ca="1" si="13"/>
        <v>65</v>
      </c>
      <c r="T12" s="1" t="s">
        <v>827</v>
      </c>
      <c r="U12" s="50">
        <f ca="1">U55</f>
        <v>71</v>
      </c>
      <c r="V12" s="50">
        <f t="shared" ref="V12:AK12" ca="1" si="14">V55</f>
        <v>38</v>
      </c>
      <c r="W12" s="50">
        <f t="shared" ca="1" si="14"/>
        <v>50</v>
      </c>
      <c r="X12" s="50">
        <f t="shared" ca="1" si="14"/>
        <v>0</v>
      </c>
      <c r="Y12" s="50">
        <f t="shared" ca="1" si="14"/>
        <v>12</v>
      </c>
      <c r="Z12" s="50">
        <f t="shared" ca="1" si="14"/>
        <v>22</v>
      </c>
      <c r="AA12" s="50">
        <f t="shared" ca="1" si="14"/>
        <v>60</v>
      </c>
      <c r="AB12" s="50">
        <f t="shared" ca="1" si="14"/>
        <v>47</v>
      </c>
      <c r="AC12" s="50">
        <f t="shared" ca="1" si="14"/>
        <v>46</v>
      </c>
      <c r="AD12" s="50">
        <f t="shared" ca="1" si="14"/>
        <v>11</v>
      </c>
      <c r="AE12" s="50">
        <f t="shared" ca="1" si="14"/>
        <v>70</v>
      </c>
      <c r="AF12" s="50">
        <f t="shared" ca="1" si="14"/>
        <v>9</v>
      </c>
      <c r="AG12" s="50">
        <f t="shared" ca="1" si="14"/>
        <v>52</v>
      </c>
      <c r="AH12" s="50">
        <f t="shared" ca="1" si="14"/>
        <v>22</v>
      </c>
      <c r="AI12" s="50">
        <f t="shared" ca="1" si="14"/>
        <v>39</v>
      </c>
      <c r="AJ12" s="50">
        <f t="shared" ca="1" si="14"/>
        <v>69</v>
      </c>
      <c r="AK12" s="50">
        <f t="shared" ca="1" si="14"/>
        <v>62</v>
      </c>
      <c r="AL12" s="55"/>
    </row>
    <row r="13" spans="1:38" hidden="1" outlineLevel="1">
      <c r="A13" s="1" t="s">
        <v>828</v>
      </c>
      <c r="B13" s="50">
        <f ca="1">SMALL($B12:$S12,B$5)</f>
        <v>9</v>
      </c>
      <c r="C13" s="50">
        <f t="shared" ref="C13:R13" ca="1" si="15">SMALL($B12:$S12,C$5)</f>
        <v>11</v>
      </c>
      <c r="D13" s="50">
        <f t="shared" ca="1" si="15"/>
        <v>12</v>
      </c>
      <c r="E13" s="50">
        <f t="shared" ca="1" si="15"/>
        <v>22</v>
      </c>
      <c r="F13" s="50">
        <f t="shared" ca="1" si="15"/>
        <v>22</v>
      </c>
      <c r="G13" s="50">
        <f t="shared" ca="1" si="15"/>
        <v>39</v>
      </c>
      <c r="H13" s="50">
        <f t="shared" ca="1" si="15"/>
        <v>39</v>
      </c>
      <c r="I13" s="50">
        <f t="shared" ca="1" si="15"/>
        <v>48</v>
      </c>
      <c r="J13" s="50">
        <f t="shared" ca="1" si="15"/>
        <v>48</v>
      </c>
      <c r="K13" s="50">
        <f t="shared" ca="1" si="15"/>
        <v>53</v>
      </c>
      <c r="L13" s="50">
        <f t="shared" ca="1" si="15"/>
        <v>55</v>
      </c>
      <c r="M13" s="50">
        <f t="shared" ca="1" si="15"/>
        <v>56</v>
      </c>
      <c r="N13" s="50">
        <f t="shared" ca="1" si="15"/>
        <v>63</v>
      </c>
      <c r="O13" s="50">
        <f t="shared" ca="1" si="15"/>
        <v>65</v>
      </c>
      <c r="P13" s="50">
        <f t="shared" ca="1" si="15"/>
        <v>73</v>
      </c>
      <c r="Q13" s="50">
        <f t="shared" ca="1" si="15"/>
        <v>74</v>
      </c>
      <c r="R13" s="50">
        <f t="shared" ca="1" si="15"/>
        <v>76</v>
      </c>
      <c r="T13" s="1" t="s">
        <v>828</v>
      </c>
      <c r="U13" s="51">
        <f ca="1">SMALL($U12:$AL12,U$5)</f>
        <v>0</v>
      </c>
      <c r="V13" s="51">
        <f t="shared" ref="V13:AK13" ca="1" si="16">SMALL($U12:$AL12,V$5)</f>
        <v>9</v>
      </c>
      <c r="W13" s="51">
        <f t="shared" ca="1" si="16"/>
        <v>11</v>
      </c>
      <c r="X13" s="51">
        <f t="shared" ca="1" si="16"/>
        <v>12</v>
      </c>
      <c r="Y13" s="51">
        <f t="shared" ca="1" si="16"/>
        <v>22</v>
      </c>
      <c r="Z13" s="51">
        <f t="shared" ca="1" si="16"/>
        <v>22</v>
      </c>
      <c r="AA13" s="51">
        <f t="shared" ca="1" si="16"/>
        <v>38</v>
      </c>
      <c r="AB13" s="51">
        <f t="shared" ca="1" si="16"/>
        <v>39</v>
      </c>
      <c r="AC13" s="51">
        <f t="shared" ca="1" si="16"/>
        <v>46</v>
      </c>
      <c r="AD13" s="51">
        <f t="shared" ca="1" si="16"/>
        <v>47</v>
      </c>
      <c r="AE13" s="51">
        <f t="shared" ca="1" si="16"/>
        <v>50</v>
      </c>
      <c r="AF13" s="51">
        <f t="shared" ca="1" si="16"/>
        <v>52</v>
      </c>
      <c r="AG13" s="51">
        <f t="shared" ca="1" si="16"/>
        <v>60</v>
      </c>
      <c r="AH13" s="51">
        <f t="shared" ca="1" si="16"/>
        <v>62</v>
      </c>
      <c r="AI13" s="51">
        <f t="shared" ca="1" si="16"/>
        <v>69</v>
      </c>
      <c r="AJ13" s="51">
        <f t="shared" ca="1" si="16"/>
        <v>70</v>
      </c>
      <c r="AK13" s="51">
        <f t="shared" ca="1" si="16"/>
        <v>71</v>
      </c>
      <c r="AL13" s="55"/>
    </row>
    <row r="14" spans="1:38" hidden="1" outlineLevel="1">
      <c r="A14" s="1" t="s">
        <v>829</v>
      </c>
      <c r="B14" s="50">
        <f ca="1">INDEX($B$5:$S$5,MATCH(B12,$B13:$S13,0))</f>
        <v>17</v>
      </c>
      <c r="C14" s="50">
        <f t="shared" ref="C14:R14" ca="1" si="17">INDEX($B$5:$S$5,MATCH(C12,$B13:$S13,0))</f>
        <v>6</v>
      </c>
      <c r="D14" s="50">
        <f t="shared" ca="1" si="17"/>
        <v>10</v>
      </c>
      <c r="E14" s="50">
        <f t="shared" ca="1" si="17"/>
        <v>12</v>
      </c>
      <c r="F14" s="50">
        <f t="shared" ca="1" si="17"/>
        <v>3</v>
      </c>
      <c r="G14" s="50">
        <f t="shared" ca="1" si="17"/>
        <v>4</v>
      </c>
      <c r="H14" s="50">
        <f t="shared" ca="1" si="17"/>
        <v>13</v>
      </c>
      <c r="I14" s="50">
        <f t="shared" ca="1" si="17"/>
        <v>8</v>
      </c>
      <c r="J14" s="50">
        <f t="shared" ca="1" si="17"/>
        <v>8</v>
      </c>
      <c r="K14" s="50">
        <f t="shared" ca="1" si="17"/>
        <v>2</v>
      </c>
      <c r="L14" s="50">
        <f t="shared" ca="1" si="17"/>
        <v>16</v>
      </c>
      <c r="M14" s="50">
        <f t="shared" ca="1" si="17"/>
        <v>1</v>
      </c>
      <c r="N14" s="50">
        <f t="shared" ca="1" si="17"/>
        <v>11</v>
      </c>
      <c r="O14" s="50">
        <f t="shared" ca="1" si="17"/>
        <v>4</v>
      </c>
      <c r="P14" s="50">
        <f t="shared" ca="1" si="17"/>
        <v>6</v>
      </c>
      <c r="Q14" s="50">
        <f t="shared" ca="1" si="17"/>
        <v>15</v>
      </c>
      <c r="R14" s="50">
        <f t="shared" ca="1" si="17"/>
        <v>14</v>
      </c>
      <c r="T14" s="1" t="s">
        <v>829</v>
      </c>
      <c r="U14" s="51">
        <f ca="1">INDEX($U$5:$AL$5,MATCH(U12,$U13:$AL13,0))</f>
        <v>17</v>
      </c>
      <c r="V14" s="51">
        <f t="shared" ref="V14:AK14" ca="1" si="18">INDEX($U$5:$AL$5,MATCH(V12,$U13:$AL13,0))</f>
        <v>7</v>
      </c>
      <c r="W14" s="51">
        <f t="shared" ca="1" si="18"/>
        <v>11</v>
      </c>
      <c r="X14" s="51">
        <f t="shared" ca="1" si="18"/>
        <v>1</v>
      </c>
      <c r="Y14" s="51">
        <f t="shared" ca="1" si="18"/>
        <v>4</v>
      </c>
      <c r="Z14" s="51">
        <f t="shared" ca="1" si="18"/>
        <v>5</v>
      </c>
      <c r="AA14" s="51">
        <f t="shared" ca="1" si="18"/>
        <v>13</v>
      </c>
      <c r="AB14" s="51">
        <f t="shared" ca="1" si="18"/>
        <v>10</v>
      </c>
      <c r="AC14" s="51">
        <f t="shared" ca="1" si="18"/>
        <v>9</v>
      </c>
      <c r="AD14" s="51">
        <f t="shared" ca="1" si="18"/>
        <v>3</v>
      </c>
      <c r="AE14" s="51">
        <f t="shared" ca="1" si="18"/>
        <v>16</v>
      </c>
      <c r="AF14" s="51">
        <f t="shared" ca="1" si="18"/>
        <v>2</v>
      </c>
      <c r="AG14" s="51">
        <f t="shared" ca="1" si="18"/>
        <v>12</v>
      </c>
      <c r="AH14" s="51">
        <f t="shared" ca="1" si="18"/>
        <v>5</v>
      </c>
      <c r="AI14" s="51">
        <f t="shared" ca="1" si="18"/>
        <v>8</v>
      </c>
      <c r="AJ14" s="51">
        <f t="shared" ca="1" si="18"/>
        <v>15</v>
      </c>
      <c r="AK14" s="51">
        <f t="shared" ca="1" si="18"/>
        <v>14</v>
      </c>
    </row>
    <row r="15" spans="1:38" hidden="1" outlineLevel="1">
      <c r="A15" s="1" t="s">
        <v>5</v>
      </c>
      <c r="B15" s="56">
        <f ca="1">B14-B56</f>
        <v>0</v>
      </c>
      <c r="C15" s="56">
        <f t="shared" ref="C15:R15" ca="1" si="19">C14-C56</f>
        <v>0</v>
      </c>
      <c r="D15" s="56">
        <f t="shared" ca="1" si="19"/>
        <v>0</v>
      </c>
      <c r="E15" s="56">
        <f t="shared" ca="1" si="19"/>
        <v>0</v>
      </c>
      <c r="F15" s="56">
        <f t="shared" ca="1" si="19"/>
        <v>0</v>
      </c>
      <c r="G15" s="56">
        <f t="shared" ca="1" si="19"/>
        <v>0</v>
      </c>
      <c r="H15" s="56">
        <f t="shared" ca="1" si="19"/>
        <v>0</v>
      </c>
      <c r="I15" s="56">
        <f t="shared" ca="1" si="19"/>
        <v>0</v>
      </c>
      <c r="J15" s="56">
        <f t="shared" ca="1" si="19"/>
        <v>0</v>
      </c>
      <c r="K15" s="56">
        <f t="shared" ca="1" si="19"/>
        <v>0</v>
      </c>
      <c r="L15" s="56">
        <f t="shared" ca="1" si="19"/>
        <v>0</v>
      </c>
      <c r="M15" s="56">
        <f t="shared" ca="1" si="19"/>
        <v>0</v>
      </c>
      <c r="N15" s="56">
        <f t="shared" ca="1" si="19"/>
        <v>0</v>
      </c>
      <c r="O15" s="56">
        <f t="shared" ca="1" si="19"/>
        <v>0</v>
      </c>
      <c r="P15" s="56">
        <f t="shared" ca="1" si="19"/>
        <v>0</v>
      </c>
      <c r="Q15" s="56">
        <f t="shared" ca="1" si="19"/>
        <v>0</v>
      </c>
      <c r="R15" s="56">
        <f t="shared" ca="1" si="19"/>
        <v>0</v>
      </c>
      <c r="T15" s="1" t="s">
        <v>830</v>
      </c>
      <c r="U15" s="51">
        <f ca="1">IF(U14=0,0,MAX(U14-COUNTIF($U42:$AK42,0),0))</f>
        <v>16</v>
      </c>
      <c r="V15" s="51">
        <f t="shared" ref="V15:AK15" ca="1" si="20">IF(V14=0,0,MAX(V14-COUNTIF($U42:$AK42,0),0))</f>
        <v>6</v>
      </c>
      <c r="W15" s="51">
        <f t="shared" ca="1" si="20"/>
        <v>10</v>
      </c>
      <c r="X15" s="51">
        <f t="shared" ca="1" si="20"/>
        <v>0</v>
      </c>
      <c r="Y15" s="51">
        <f t="shared" ca="1" si="20"/>
        <v>3</v>
      </c>
      <c r="Z15" s="51">
        <f t="shared" ca="1" si="20"/>
        <v>4</v>
      </c>
      <c r="AA15" s="51">
        <f t="shared" ca="1" si="20"/>
        <v>12</v>
      </c>
      <c r="AB15" s="51">
        <f t="shared" ca="1" si="20"/>
        <v>9</v>
      </c>
      <c r="AC15" s="51">
        <f t="shared" ca="1" si="20"/>
        <v>8</v>
      </c>
      <c r="AD15" s="51">
        <f t="shared" ca="1" si="20"/>
        <v>2</v>
      </c>
      <c r="AE15" s="51">
        <f t="shared" ca="1" si="20"/>
        <v>15</v>
      </c>
      <c r="AF15" s="51">
        <f t="shared" ca="1" si="20"/>
        <v>1</v>
      </c>
      <c r="AG15" s="51">
        <f t="shared" ca="1" si="20"/>
        <v>11</v>
      </c>
      <c r="AH15" s="51">
        <f t="shared" ca="1" si="20"/>
        <v>4</v>
      </c>
      <c r="AI15" s="51">
        <f t="shared" ca="1" si="20"/>
        <v>7</v>
      </c>
      <c r="AJ15" s="51">
        <f t="shared" ca="1" si="20"/>
        <v>14</v>
      </c>
      <c r="AK15" s="51">
        <f t="shared" ca="1" si="20"/>
        <v>13</v>
      </c>
    </row>
    <row r="16" spans="1:38" ht="13.5" hidden="1" outlineLevel="1" thickBot="1">
      <c r="A16" s="52" t="s">
        <v>5</v>
      </c>
      <c r="B16" s="53">
        <f ca="1">SUM(B15:R15)</f>
        <v>0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T16" s="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idden="1" outlineLevel="1">
      <c r="A17" s="57" t="s">
        <v>1022</v>
      </c>
      <c r="B17" s="57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T17" s="57" t="s">
        <v>1022</v>
      </c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49"/>
      <c r="AJ17" s="51"/>
      <c r="AK17" s="51"/>
    </row>
    <row r="18" spans="1:37" ht="26.25" collapsed="1">
      <c r="A18" s="15" t="s">
        <v>1010</v>
      </c>
      <c r="B18" s="15"/>
      <c r="C18" s="15"/>
      <c r="D18" s="15"/>
      <c r="E18" s="15"/>
      <c r="F18" s="15"/>
      <c r="G18" s="15"/>
      <c r="H18" s="15"/>
      <c r="I18" s="15"/>
      <c r="J18" s="15"/>
      <c r="K18" s="58"/>
      <c r="L18" s="58"/>
      <c r="M18" s="59"/>
      <c r="N18" s="60"/>
      <c r="O18" s="60"/>
      <c r="Q18" s="60"/>
      <c r="R18" s="61" t="s">
        <v>856</v>
      </c>
      <c r="T18" s="15" t="s">
        <v>1010</v>
      </c>
      <c r="U18" s="15"/>
      <c r="V18" s="15"/>
      <c r="W18" s="15"/>
      <c r="X18" s="15"/>
      <c r="Y18" s="15"/>
      <c r="Z18" s="15"/>
      <c r="AA18" s="15"/>
      <c r="AB18" s="15"/>
      <c r="AC18" s="15"/>
      <c r="AD18" s="58"/>
      <c r="AE18" s="18"/>
      <c r="AF18" s="18"/>
      <c r="AG18" s="60"/>
      <c r="AH18" s="60"/>
      <c r="AI18" s="60"/>
      <c r="AJ18" s="60"/>
      <c r="AK18" s="61" t="s">
        <v>856</v>
      </c>
    </row>
    <row r="19" spans="1:37">
      <c r="A19" s="26" t="str">
        <f>"ALL CLUBS: "&amp;COUNTA(A3:S3)&amp;" TEAMS (note awards are based on table excluding non East Sussex Clubs)"</f>
        <v>ALL CLUBS: 17 TEAMS (note awards are based on table excluding non East Sussex Clubs)</v>
      </c>
      <c r="T19" s="26" t="str">
        <f>"EAST SUSSEX CLUBS: "&amp;COUNTIF(T4:AL4,"Y")&amp;" TEAMS (Only East Sussex Teams qualify for awards: awards are awarded as per this table)"</f>
        <v>EAST SUSSEX CLUBS: 16 TEAMS (Only East Sussex Teams qualify for awards: awards are awarded as per this table)</v>
      </c>
    </row>
    <row r="20" spans="1:37">
      <c r="A20" s="39" t="s">
        <v>831</v>
      </c>
      <c r="B20" s="39" t="str">
        <f>B$3</f>
        <v>A80</v>
      </c>
      <c r="C20" s="39" t="str">
        <f t="shared" ref="C20:R20" si="21">C$3</f>
        <v>BEX</v>
      </c>
      <c r="D20" s="39" t="str">
        <f t="shared" si="21"/>
        <v>BTNTRI</v>
      </c>
      <c r="E20" s="39" t="str">
        <f t="shared" si="21"/>
        <v>CPA</v>
      </c>
      <c r="F20" s="39" t="str">
        <f t="shared" si="21"/>
        <v>CROW</v>
      </c>
      <c r="G20" s="39" t="str">
        <f t="shared" si="21"/>
        <v>EAST/BDY</v>
      </c>
      <c r="H20" s="39" t="str">
        <f t="shared" si="21"/>
        <v>HAIL</v>
      </c>
      <c r="I20" s="39" t="str">
        <f t="shared" si="21"/>
        <v>HAC</v>
      </c>
      <c r="J20" s="39" t="str">
        <f t="shared" si="21"/>
        <v>HR</v>
      </c>
      <c r="K20" s="39" t="str">
        <f t="shared" si="21"/>
        <v>HTH/UCK</v>
      </c>
      <c r="L20" s="39" t="str">
        <f t="shared" si="21"/>
        <v>HYR</v>
      </c>
      <c r="M20" s="39" t="str">
        <f t="shared" si="21"/>
        <v>LEW</v>
      </c>
      <c r="N20" s="39" t="str">
        <f t="shared" si="21"/>
        <v>MEAD</v>
      </c>
      <c r="O20" s="39" t="str">
        <f t="shared" si="21"/>
        <v>PSS</v>
      </c>
      <c r="P20" s="39" t="str">
        <f t="shared" si="21"/>
        <v>RUNW</v>
      </c>
      <c r="Q20" s="39" t="str">
        <f t="shared" si="21"/>
        <v>TRIT</v>
      </c>
      <c r="R20" s="39" t="str">
        <f t="shared" si="21"/>
        <v>WAD</v>
      </c>
      <c r="T20" s="39" t="s">
        <v>831</v>
      </c>
      <c r="U20" s="39" t="str">
        <f>U$3</f>
        <v>A80</v>
      </c>
      <c r="V20" s="39" t="str">
        <f t="shared" ref="V20:AK20" si="22">V$3</f>
        <v>BEX</v>
      </c>
      <c r="W20" s="39" t="str">
        <f t="shared" si="22"/>
        <v>BTNTRI</v>
      </c>
      <c r="X20" s="39" t="str">
        <f t="shared" si="22"/>
        <v>CPA</v>
      </c>
      <c r="Y20" s="39" t="str">
        <f t="shared" si="22"/>
        <v>CROW</v>
      </c>
      <c r="Z20" s="39" t="str">
        <f t="shared" si="22"/>
        <v>EAST/BDY</v>
      </c>
      <c r="AA20" s="39" t="str">
        <f t="shared" si="22"/>
        <v>HAIL</v>
      </c>
      <c r="AB20" s="39" t="str">
        <f t="shared" si="22"/>
        <v>HAC</v>
      </c>
      <c r="AC20" s="39" t="str">
        <f t="shared" si="22"/>
        <v>HR</v>
      </c>
      <c r="AD20" s="39" t="str">
        <f t="shared" si="22"/>
        <v>HTH/UCK</v>
      </c>
      <c r="AE20" s="39" t="str">
        <f t="shared" si="22"/>
        <v>HYR</v>
      </c>
      <c r="AF20" s="39" t="str">
        <f t="shared" si="22"/>
        <v>LEW</v>
      </c>
      <c r="AG20" s="39" t="str">
        <f t="shared" si="22"/>
        <v>MEAD</v>
      </c>
      <c r="AH20" s="39" t="str">
        <f t="shared" si="22"/>
        <v>PSS</v>
      </c>
      <c r="AI20" s="39" t="str">
        <f t="shared" si="22"/>
        <v>RUNW</v>
      </c>
      <c r="AJ20" s="39" t="str">
        <f t="shared" si="22"/>
        <v>TRIT</v>
      </c>
      <c r="AK20" s="39" t="str">
        <f t="shared" si="22"/>
        <v>WAD</v>
      </c>
    </row>
    <row r="21" spans="1:37">
      <c r="A21" s="39" t="s">
        <v>21</v>
      </c>
      <c r="B21" s="32">
        <v>273</v>
      </c>
      <c r="C21" s="31">
        <v>25</v>
      </c>
      <c r="D21" s="31">
        <v>127</v>
      </c>
      <c r="E21" s="31">
        <v>4</v>
      </c>
      <c r="F21" s="31">
        <v>7</v>
      </c>
      <c r="G21" s="31">
        <v>11</v>
      </c>
      <c r="H21" s="31">
        <v>148</v>
      </c>
      <c r="I21" s="31">
        <v>13</v>
      </c>
      <c r="J21" s="31">
        <v>1</v>
      </c>
      <c r="K21" s="31">
        <v>10</v>
      </c>
      <c r="L21" s="31">
        <v>273</v>
      </c>
      <c r="M21" s="31">
        <v>3</v>
      </c>
      <c r="N21" s="31">
        <v>15</v>
      </c>
      <c r="O21" s="31">
        <v>2</v>
      </c>
      <c r="P21" s="31">
        <v>16</v>
      </c>
      <c r="Q21" s="31">
        <v>170</v>
      </c>
      <c r="R21" s="31">
        <v>273</v>
      </c>
      <c r="T21" s="39" t="s">
        <v>21</v>
      </c>
      <c r="U21" s="32">
        <f>IF(U$4="N",0,B21)</f>
        <v>273</v>
      </c>
      <c r="V21" s="32">
        <f t="shared" ref="V21:AK36" si="23">IF(V$4="N",0,C21)</f>
        <v>25</v>
      </c>
      <c r="W21" s="32">
        <f t="shared" si="23"/>
        <v>127</v>
      </c>
      <c r="X21" s="32">
        <f t="shared" si="23"/>
        <v>0</v>
      </c>
      <c r="Y21" s="32">
        <f t="shared" si="23"/>
        <v>7</v>
      </c>
      <c r="Z21" s="32">
        <f t="shared" si="23"/>
        <v>11</v>
      </c>
      <c r="AA21" s="32">
        <f t="shared" si="23"/>
        <v>148</v>
      </c>
      <c r="AB21" s="32">
        <f t="shared" si="23"/>
        <v>13</v>
      </c>
      <c r="AC21" s="32">
        <f t="shared" si="23"/>
        <v>1</v>
      </c>
      <c r="AD21" s="32">
        <f t="shared" si="23"/>
        <v>10</v>
      </c>
      <c r="AE21" s="32">
        <f t="shared" si="23"/>
        <v>273</v>
      </c>
      <c r="AF21" s="32">
        <f t="shared" si="23"/>
        <v>3</v>
      </c>
      <c r="AG21" s="32">
        <f t="shared" si="23"/>
        <v>15</v>
      </c>
      <c r="AH21" s="32">
        <f t="shared" si="23"/>
        <v>2</v>
      </c>
      <c r="AI21" s="32">
        <f t="shared" si="23"/>
        <v>16</v>
      </c>
      <c r="AJ21" s="32">
        <f t="shared" si="23"/>
        <v>170</v>
      </c>
      <c r="AK21" s="32">
        <f t="shared" si="23"/>
        <v>273</v>
      </c>
    </row>
    <row r="22" spans="1:37">
      <c r="A22" s="39" t="s">
        <v>57</v>
      </c>
      <c r="B22" s="32">
        <v>273</v>
      </c>
      <c r="C22" s="31">
        <v>185</v>
      </c>
      <c r="D22" s="31">
        <v>273</v>
      </c>
      <c r="E22" s="31">
        <v>129</v>
      </c>
      <c r="F22" s="31">
        <v>39</v>
      </c>
      <c r="G22" s="31">
        <v>24</v>
      </c>
      <c r="H22" s="31">
        <v>273</v>
      </c>
      <c r="I22" s="31">
        <v>14</v>
      </c>
      <c r="J22" s="31">
        <v>273</v>
      </c>
      <c r="K22" s="31">
        <v>72</v>
      </c>
      <c r="L22" s="31">
        <v>273</v>
      </c>
      <c r="M22" s="31">
        <v>43</v>
      </c>
      <c r="N22" s="31">
        <v>108</v>
      </c>
      <c r="O22" s="31">
        <v>12</v>
      </c>
      <c r="P22" s="31">
        <v>88</v>
      </c>
      <c r="Q22" s="31">
        <v>273</v>
      </c>
      <c r="R22" s="31">
        <v>273</v>
      </c>
      <c r="T22" s="39" t="s">
        <v>57</v>
      </c>
      <c r="U22" s="32">
        <f t="shared" ref="U22:AJ40" si="24">IF(U$4="N",0,B22)</f>
        <v>273</v>
      </c>
      <c r="V22" s="32">
        <f t="shared" si="23"/>
        <v>185</v>
      </c>
      <c r="W22" s="32">
        <f t="shared" si="23"/>
        <v>273</v>
      </c>
      <c r="X22" s="32">
        <f t="shared" si="23"/>
        <v>0</v>
      </c>
      <c r="Y22" s="32">
        <f t="shared" si="23"/>
        <v>39</v>
      </c>
      <c r="Z22" s="32">
        <f t="shared" si="23"/>
        <v>24</v>
      </c>
      <c r="AA22" s="32">
        <f t="shared" si="23"/>
        <v>273</v>
      </c>
      <c r="AB22" s="32">
        <f t="shared" si="23"/>
        <v>14</v>
      </c>
      <c r="AC22" s="32">
        <f t="shared" si="23"/>
        <v>273</v>
      </c>
      <c r="AD22" s="32">
        <f t="shared" si="23"/>
        <v>72</v>
      </c>
      <c r="AE22" s="32">
        <f t="shared" si="23"/>
        <v>273</v>
      </c>
      <c r="AF22" s="32">
        <f t="shared" si="23"/>
        <v>43</v>
      </c>
      <c r="AG22" s="32">
        <f t="shared" si="23"/>
        <v>108</v>
      </c>
      <c r="AH22" s="32">
        <f t="shared" si="23"/>
        <v>12</v>
      </c>
      <c r="AI22" s="32">
        <f t="shared" si="23"/>
        <v>88</v>
      </c>
      <c r="AJ22" s="32">
        <f t="shared" si="23"/>
        <v>273</v>
      </c>
      <c r="AK22" s="32">
        <f t="shared" si="23"/>
        <v>273</v>
      </c>
    </row>
    <row r="23" spans="1:37">
      <c r="A23" s="39" t="s">
        <v>116</v>
      </c>
      <c r="B23" s="32">
        <v>273</v>
      </c>
      <c r="C23" s="31">
        <v>228</v>
      </c>
      <c r="D23" s="31">
        <v>273</v>
      </c>
      <c r="E23" s="31">
        <v>266</v>
      </c>
      <c r="F23" s="31">
        <v>41</v>
      </c>
      <c r="G23" s="31">
        <v>123</v>
      </c>
      <c r="H23" s="31">
        <v>273</v>
      </c>
      <c r="I23" s="31">
        <v>273</v>
      </c>
      <c r="J23" s="31">
        <v>273</v>
      </c>
      <c r="K23" s="31">
        <v>80</v>
      </c>
      <c r="L23" s="31">
        <v>273</v>
      </c>
      <c r="M23" s="31">
        <v>60</v>
      </c>
      <c r="N23" s="31">
        <v>143</v>
      </c>
      <c r="O23" s="31">
        <v>110</v>
      </c>
      <c r="P23" s="31">
        <v>90</v>
      </c>
      <c r="Q23" s="31">
        <v>273</v>
      </c>
      <c r="R23" s="31">
        <v>273</v>
      </c>
      <c r="T23" s="39" t="s">
        <v>116</v>
      </c>
      <c r="U23" s="32">
        <f t="shared" si="24"/>
        <v>273</v>
      </c>
      <c r="V23" s="32">
        <f t="shared" si="23"/>
        <v>228</v>
      </c>
      <c r="W23" s="32">
        <f t="shared" si="23"/>
        <v>273</v>
      </c>
      <c r="X23" s="32">
        <f t="shared" si="23"/>
        <v>0</v>
      </c>
      <c r="Y23" s="32">
        <f t="shared" si="23"/>
        <v>41</v>
      </c>
      <c r="Z23" s="32">
        <f t="shared" si="23"/>
        <v>123</v>
      </c>
      <c r="AA23" s="32">
        <f t="shared" si="23"/>
        <v>273</v>
      </c>
      <c r="AB23" s="32">
        <f t="shared" si="23"/>
        <v>273</v>
      </c>
      <c r="AC23" s="32">
        <f t="shared" si="23"/>
        <v>273</v>
      </c>
      <c r="AD23" s="32">
        <f t="shared" si="23"/>
        <v>80</v>
      </c>
      <c r="AE23" s="32">
        <f t="shared" si="23"/>
        <v>273</v>
      </c>
      <c r="AF23" s="32">
        <f t="shared" si="23"/>
        <v>60</v>
      </c>
      <c r="AG23" s="32">
        <f t="shared" si="23"/>
        <v>143</v>
      </c>
      <c r="AH23" s="32">
        <f t="shared" si="23"/>
        <v>110</v>
      </c>
      <c r="AI23" s="32">
        <f t="shared" si="23"/>
        <v>90</v>
      </c>
      <c r="AJ23" s="32">
        <f t="shared" si="23"/>
        <v>273</v>
      </c>
      <c r="AK23" s="32">
        <f t="shared" si="23"/>
        <v>273</v>
      </c>
    </row>
    <row r="24" spans="1:37">
      <c r="A24" s="39" t="s">
        <v>152</v>
      </c>
      <c r="B24" s="32">
        <v>273</v>
      </c>
      <c r="C24" s="31">
        <v>235</v>
      </c>
      <c r="D24" s="31">
        <v>273</v>
      </c>
      <c r="E24" s="31">
        <v>273</v>
      </c>
      <c r="F24" s="31">
        <v>67</v>
      </c>
      <c r="G24" s="31">
        <v>204</v>
      </c>
      <c r="H24" s="31">
        <v>273</v>
      </c>
      <c r="I24" s="31">
        <v>273</v>
      </c>
      <c r="J24" s="31">
        <v>273</v>
      </c>
      <c r="K24" s="31">
        <v>101</v>
      </c>
      <c r="L24" s="31">
        <v>273</v>
      </c>
      <c r="M24" s="31">
        <v>97</v>
      </c>
      <c r="N24" s="31">
        <v>174</v>
      </c>
      <c r="O24" s="31">
        <v>112</v>
      </c>
      <c r="P24" s="31">
        <v>99</v>
      </c>
      <c r="Q24" s="31">
        <v>273</v>
      </c>
      <c r="R24" s="31">
        <v>273</v>
      </c>
      <c r="T24" s="39" t="s">
        <v>152</v>
      </c>
      <c r="U24" s="32">
        <f t="shared" si="24"/>
        <v>273</v>
      </c>
      <c r="V24" s="32">
        <f t="shared" si="23"/>
        <v>235</v>
      </c>
      <c r="W24" s="32">
        <f t="shared" si="23"/>
        <v>273</v>
      </c>
      <c r="X24" s="32">
        <f t="shared" si="23"/>
        <v>0</v>
      </c>
      <c r="Y24" s="32">
        <f t="shared" si="23"/>
        <v>67</v>
      </c>
      <c r="Z24" s="32">
        <f t="shared" si="23"/>
        <v>204</v>
      </c>
      <c r="AA24" s="32">
        <f t="shared" si="23"/>
        <v>273</v>
      </c>
      <c r="AB24" s="32">
        <f t="shared" si="23"/>
        <v>273</v>
      </c>
      <c r="AC24" s="32">
        <f t="shared" si="23"/>
        <v>273</v>
      </c>
      <c r="AD24" s="32">
        <f t="shared" si="23"/>
        <v>101</v>
      </c>
      <c r="AE24" s="32">
        <f t="shared" si="23"/>
        <v>273</v>
      </c>
      <c r="AF24" s="32">
        <f t="shared" si="23"/>
        <v>97</v>
      </c>
      <c r="AG24" s="32">
        <f t="shared" si="23"/>
        <v>174</v>
      </c>
      <c r="AH24" s="32">
        <f t="shared" si="23"/>
        <v>112</v>
      </c>
      <c r="AI24" s="32">
        <f t="shared" si="23"/>
        <v>99</v>
      </c>
      <c r="AJ24" s="32">
        <f t="shared" si="23"/>
        <v>273</v>
      </c>
      <c r="AK24" s="32">
        <f t="shared" si="23"/>
        <v>273</v>
      </c>
    </row>
    <row r="25" spans="1:37">
      <c r="A25" s="39" t="s">
        <v>34</v>
      </c>
      <c r="B25" s="32">
        <v>273</v>
      </c>
      <c r="C25" s="31">
        <v>36</v>
      </c>
      <c r="D25" s="31">
        <v>21</v>
      </c>
      <c r="E25" s="31">
        <v>87</v>
      </c>
      <c r="F25" s="31">
        <v>6</v>
      </c>
      <c r="G25" s="31">
        <v>18</v>
      </c>
      <c r="H25" s="31">
        <v>28</v>
      </c>
      <c r="I25" s="31">
        <v>47</v>
      </c>
      <c r="J25" s="31">
        <v>203</v>
      </c>
      <c r="K25" s="31">
        <v>19</v>
      </c>
      <c r="L25" s="31">
        <v>273</v>
      </c>
      <c r="M25" s="31">
        <v>5</v>
      </c>
      <c r="N25" s="31">
        <v>49</v>
      </c>
      <c r="O25" s="31">
        <v>23</v>
      </c>
      <c r="P25" s="31">
        <v>44</v>
      </c>
      <c r="Q25" s="31">
        <v>78</v>
      </c>
      <c r="R25" s="31">
        <v>218</v>
      </c>
      <c r="T25" s="39" t="s">
        <v>34</v>
      </c>
      <c r="U25" s="32">
        <f t="shared" si="24"/>
        <v>273</v>
      </c>
      <c r="V25" s="32">
        <f t="shared" si="23"/>
        <v>36</v>
      </c>
      <c r="W25" s="32">
        <f t="shared" si="23"/>
        <v>21</v>
      </c>
      <c r="X25" s="32">
        <f t="shared" si="23"/>
        <v>0</v>
      </c>
      <c r="Y25" s="32">
        <f t="shared" si="23"/>
        <v>6</v>
      </c>
      <c r="Z25" s="32">
        <f t="shared" si="23"/>
        <v>18</v>
      </c>
      <c r="AA25" s="32">
        <f t="shared" si="23"/>
        <v>28</v>
      </c>
      <c r="AB25" s="32">
        <f t="shared" si="23"/>
        <v>47</v>
      </c>
      <c r="AC25" s="32">
        <f t="shared" si="23"/>
        <v>203</v>
      </c>
      <c r="AD25" s="32">
        <f t="shared" si="23"/>
        <v>19</v>
      </c>
      <c r="AE25" s="32">
        <f t="shared" si="23"/>
        <v>273</v>
      </c>
      <c r="AF25" s="32">
        <f t="shared" si="23"/>
        <v>5</v>
      </c>
      <c r="AG25" s="32">
        <f t="shared" si="23"/>
        <v>49</v>
      </c>
      <c r="AH25" s="32">
        <f t="shared" si="23"/>
        <v>23</v>
      </c>
      <c r="AI25" s="32">
        <f t="shared" si="23"/>
        <v>44</v>
      </c>
      <c r="AJ25" s="32">
        <f t="shared" si="23"/>
        <v>78</v>
      </c>
      <c r="AK25" s="32">
        <f t="shared" si="23"/>
        <v>218</v>
      </c>
    </row>
    <row r="26" spans="1:37">
      <c r="A26" s="39" t="s">
        <v>46</v>
      </c>
      <c r="B26" s="32">
        <v>273</v>
      </c>
      <c r="C26" s="31">
        <v>120</v>
      </c>
      <c r="D26" s="31">
        <v>273</v>
      </c>
      <c r="E26" s="31">
        <v>259</v>
      </c>
      <c r="F26" s="31">
        <v>31</v>
      </c>
      <c r="G26" s="31">
        <v>75</v>
      </c>
      <c r="H26" s="31">
        <v>40</v>
      </c>
      <c r="I26" s="31">
        <v>273</v>
      </c>
      <c r="J26" s="31">
        <v>273</v>
      </c>
      <c r="K26" s="31">
        <v>30</v>
      </c>
      <c r="L26" s="31">
        <v>273</v>
      </c>
      <c r="M26" s="31">
        <v>9</v>
      </c>
      <c r="N26" s="31">
        <v>86</v>
      </c>
      <c r="O26" s="31">
        <v>29</v>
      </c>
      <c r="P26" s="31">
        <v>57</v>
      </c>
      <c r="Q26" s="31">
        <v>98</v>
      </c>
      <c r="R26" s="31">
        <v>273</v>
      </c>
      <c r="T26" s="39" t="s">
        <v>46</v>
      </c>
      <c r="U26" s="32">
        <f t="shared" si="24"/>
        <v>273</v>
      </c>
      <c r="V26" s="32">
        <f t="shared" si="23"/>
        <v>120</v>
      </c>
      <c r="W26" s="32">
        <f t="shared" si="23"/>
        <v>273</v>
      </c>
      <c r="X26" s="32">
        <f t="shared" si="23"/>
        <v>0</v>
      </c>
      <c r="Y26" s="32">
        <f t="shared" si="23"/>
        <v>31</v>
      </c>
      <c r="Z26" s="32">
        <f t="shared" si="23"/>
        <v>75</v>
      </c>
      <c r="AA26" s="32">
        <f t="shared" si="23"/>
        <v>40</v>
      </c>
      <c r="AB26" s="32">
        <f t="shared" si="23"/>
        <v>273</v>
      </c>
      <c r="AC26" s="32">
        <f t="shared" si="23"/>
        <v>273</v>
      </c>
      <c r="AD26" s="32">
        <f t="shared" si="23"/>
        <v>30</v>
      </c>
      <c r="AE26" s="32">
        <f t="shared" si="23"/>
        <v>273</v>
      </c>
      <c r="AF26" s="32">
        <f t="shared" si="23"/>
        <v>9</v>
      </c>
      <c r="AG26" s="32">
        <f t="shared" si="23"/>
        <v>86</v>
      </c>
      <c r="AH26" s="32">
        <f t="shared" si="23"/>
        <v>29</v>
      </c>
      <c r="AI26" s="32">
        <f t="shared" si="23"/>
        <v>57</v>
      </c>
      <c r="AJ26" s="32">
        <f t="shared" si="23"/>
        <v>98</v>
      </c>
      <c r="AK26" s="32">
        <f t="shared" si="23"/>
        <v>273</v>
      </c>
    </row>
    <row r="27" spans="1:37">
      <c r="A27" s="39" t="s">
        <v>74</v>
      </c>
      <c r="B27" s="32">
        <v>273</v>
      </c>
      <c r="C27" s="31">
        <v>146</v>
      </c>
      <c r="D27" s="31">
        <v>273</v>
      </c>
      <c r="E27" s="31">
        <v>262</v>
      </c>
      <c r="F27" s="31">
        <v>35</v>
      </c>
      <c r="G27" s="31">
        <v>186</v>
      </c>
      <c r="H27" s="31">
        <v>273</v>
      </c>
      <c r="I27" s="31">
        <v>273</v>
      </c>
      <c r="J27" s="31">
        <v>273</v>
      </c>
      <c r="K27" s="31">
        <v>52</v>
      </c>
      <c r="L27" s="31">
        <v>273</v>
      </c>
      <c r="M27" s="31">
        <v>17</v>
      </c>
      <c r="N27" s="31">
        <v>102</v>
      </c>
      <c r="O27" s="31">
        <v>84</v>
      </c>
      <c r="P27" s="31">
        <v>63</v>
      </c>
      <c r="Q27" s="31">
        <v>126</v>
      </c>
      <c r="R27" s="31">
        <v>273</v>
      </c>
      <c r="T27" s="39" t="s">
        <v>74</v>
      </c>
      <c r="U27" s="32">
        <f t="shared" si="24"/>
        <v>273</v>
      </c>
      <c r="V27" s="32">
        <f t="shared" si="23"/>
        <v>146</v>
      </c>
      <c r="W27" s="32">
        <f t="shared" si="23"/>
        <v>273</v>
      </c>
      <c r="X27" s="32">
        <f t="shared" si="23"/>
        <v>0</v>
      </c>
      <c r="Y27" s="32">
        <f t="shared" si="23"/>
        <v>35</v>
      </c>
      <c r="Z27" s="32">
        <f t="shared" si="23"/>
        <v>186</v>
      </c>
      <c r="AA27" s="32">
        <f t="shared" si="23"/>
        <v>273</v>
      </c>
      <c r="AB27" s="32">
        <f t="shared" si="23"/>
        <v>273</v>
      </c>
      <c r="AC27" s="32">
        <f t="shared" si="23"/>
        <v>273</v>
      </c>
      <c r="AD27" s="32">
        <f t="shared" si="23"/>
        <v>52</v>
      </c>
      <c r="AE27" s="32">
        <f t="shared" si="23"/>
        <v>273</v>
      </c>
      <c r="AF27" s="32">
        <f t="shared" si="23"/>
        <v>17</v>
      </c>
      <c r="AG27" s="32">
        <f t="shared" si="23"/>
        <v>102</v>
      </c>
      <c r="AH27" s="32">
        <f t="shared" si="23"/>
        <v>84</v>
      </c>
      <c r="AI27" s="32">
        <f t="shared" si="23"/>
        <v>63</v>
      </c>
      <c r="AJ27" s="32">
        <f t="shared" si="23"/>
        <v>126</v>
      </c>
      <c r="AK27" s="32">
        <f t="shared" si="23"/>
        <v>273</v>
      </c>
    </row>
    <row r="28" spans="1:37">
      <c r="A28" s="39" t="s">
        <v>44</v>
      </c>
      <c r="B28" s="32">
        <v>210</v>
      </c>
      <c r="C28" s="31">
        <v>22</v>
      </c>
      <c r="D28" s="31">
        <v>64</v>
      </c>
      <c r="E28" s="31">
        <v>34</v>
      </c>
      <c r="F28" s="31">
        <v>119</v>
      </c>
      <c r="G28" s="31">
        <v>42</v>
      </c>
      <c r="H28" s="31">
        <v>26</v>
      </c>
      <c r="I28" s="31">
        <v>50</v>
      </c>
      <c r="J28" s="31">
        <v>33</v>
      </c>
      <c r="K28" s="31">
        <v>8</v>
      </c>
      <c r="L28" s="31">
        <v>95</v>
      </c>
      <c r="M28" s="31">
        <v>62</v>
      </c>
      <c r="N28" s="31">
        <v>54</v>
      </c>
      <c r="O28" s="31">
        <v>32</v>
      </c>
      <c r="P28" s="31">
        <v>46</v>
      </c>
      <c r="Q28" s="31">
        <v>273</v>
      </c>
      <c r="R28" s="31">
        <v>104</v>
      </c>
      <c r="T28" s="39" t="s">
        <v>44</v>
      </c>
      <c r="U28" s="32">
        <f t="shared" si="24"/>
        <v>210</v>
      </c>
      <c r="V28" s="32">
        <f t="shared" si="23"/>
        <v>22</v>
      </c>
      <c r="W28" s="32">
        <f t="shared" si="23"/>
        <v>64</v>
      </c>
      <c r="X28" s="32">
        <f t="shared" si="23"/>
        <v>0</v>
      </c>
      <c r="Y28" s="32">
        <f t="shared" si="23"/>
        <v>119</v>
      </c>
      <c r="Z28" s="32">
        <f t="shared" si="23"/>
        <v>42</v>
      </c>
      <c r="AA28" s="32">
        <f t="shared" si="23"/>
        <v>26</v>
      </c>
      <c r="AB28" s="32">
        <f t="shared" si="23"/>
        <v>50</v>
      </c>
      <c r="AC28" s="32">
        <f t="shared" si="23"/>
        <v>33</v>
      </c>
      <c r="AD28" s="32">
        <f t="shared" si="23"/>
        <v>8</v>
      </c>
      <c r="AE28" s="32">
        <f t="shared" si="23"/>
        <v>95</v>
      </c>
      <c r="AF28" s="32">
        <f t="shared" si="23"/>
        <v>62</v>
      </c>
      <c r="AG28" s="32">
        <f t="shared" si="23"/>
        <v>54</v>
      </c>
      <c r="AH28" s="32">
        <f t="shared" si="23"/>
        <v>32</v>
      </c>
      <c r="AI28" s="32">
        <f t="shared" si="23"/>
        <v>46</v>
      </c>
      <c r="AJ28" s="32">
        <f t="shared" si="23"/>
        <v>273</v>
      </c>
      <c r="AK28" s="32">
        <f t="shared" si="23"/>
        <v>104</v>
      </c>
    </row>
    <row r="29" spans="1:37">
      <c r="A29" s="39" t="s">
        <v>97</v>
      </c>
      <c r="B29" s="32">
        <v>264</v>
      </c>
      <c r="C29" s="31">
        <v>27</v>
      </c>
      <c r="D29" s="31">
        <v>273</v>
      </c>
      <c r="E29" s="31">
        <v>156</v>
      </c>
      <c r="F29" s="31">
        <v>155</v>
      </c>
      <c r="G29" s="31">
        <v>124</v>
      </c>
      <c r="H29" s="31">
        <v>138</v>
      </c>
      <c r="I29" s="31">
        <v>273</v>
      </c>
      <c r="J29" s="31">
        <v>68</v>
      </c>
      <c r="K29" s="31">
        <v>48</v>
      </c>
      <c r="L29" s="31">
        <v>273</v>
      </c>
      <c r="M29" s="31">
        <v>117</v>
      </c>
      <c r="N29" s="31">
        <v>157</v>
      </c>
      <c r="O29" s="31">
        <v>69</v>
      </c>
      <c r="P29" s="31">
        <v>114</v>
      </c>
      <c r="Q29" s="31">
        <v>273</v>
      </c>
      <c r="R29" s="31">
        <v>260</v>
      </c>
      <c r="T29" s="39" t="s">
        <v>97</v>
      </c>
      <c r="U29" s="32">
        <f t="shared" si="24"/>
        <v>264</v>
      </c>
      <c r="V29" s="32">
        <f t="shared" si="23"/>
        <v>27</v>
      </c>
      <c r="W29" s="32">
        <f t="shared" si="23"/>
        <v>273</v>
      </c>
      <c r="X29" s="32">
        <f t="shared" si="23"/>
        <v>0</v>
      </c>
      <c r="Y29" s="32">
        <f t="shared" si="23"/>
        <v>155</v>
      </c>
      <c r="Z29" s="32">
        <f t="shared" si="23"/>
        <v>124</v>
      </c>
      <c r="AA29" s="32">
        <f t="shared" si="23"/>
        <v>138</v>
      </c>
      <c r="AB29" s="32">
        <f t="shared" si="23"/>
        <v>273</v>
      </c>
      <c r="AC29" s="32">
        <f t="shared" si="23"/>
        <v>68</v>
      </c>
      <c r="AD29" s="32">
        <f t="shared" si="23"/>
        <v>48</v>
      </c>
      <c r="AE29" s="32">
        <f t="shared" si="23"/>
        <v>273</v>
      </c>
      <c r="AF29" s="32">
        <f t="shared" si="23"/>
        <v>117</v>
      </c>
      <c r="AG29" s="32">
        <f t="shared" si="23"/>
        <v>157</v>
      </c>
      <c r="AH29" s="32">
        <f t="shared" si="23"/>
        <v>69</v>
      </c>
      <c r="AI29" s="32">
        <f t="shared" si="23"/>
        <v>114</v>
      </c>
      <c r="AJ29" s="32">
        <f t="shared" si="23"/>
        <v>273</v>
      </c>
      <c r="AK29" s="32">
        <f t="shared" si="23"/>
        <v>260</v>
      </c>
    </row>
    <row r="30" spans="1:37">
      <c r="A30" s="39" t="s">
        <v>150</v>
      </c>
      <c r="B30" s="32">
        <v>273</v>
      </c>
      <c r="C30" s="31">
        <v>83</v>
      </c>
      <c r="D30" s="31">
        <v>273</v>
      </c>
      <c r="E30" s="31">
        <v>253</v>
      </c>
      <c r="F30" s="31">
        <v>181</v>
      </c>
      <c r="G30" s="31">
        <v>134</v>
      </c>
      <c r="H30" s="31">
        <v>273</v>
      </c>
      <c r="I30" s="31">
        <v>273</v>
      </c>
      <c r="J30" s="31">
        <v>202</v>
      </c>
      <c r="K30" s="31">
        <v>66</v>
      </c>
      <c r="L30" s="31">
        <v>273</v>
      </c>
      <c r="M30" s="31">
        <v>122</v>
      </c>
      <c r="N30" s="31">
        <v>159</v>
      </c>
      <c r="O30" s="31">
        <v>193</v>
      </c>
      <c r="P30" s="31">
        <v>136</v>
      </c>
      <c r="Q30" s="31">
        <v>273</v>
      </c>
      <c r="R30" s="31">
        <v>273</v>
      </c>
      <c r="T30" s="39" t="s">
        <v>150</v>
      </c>
      <c r="U30" s="32">
        <f t="shared" si="24"/>
        <v>273</v>
      </c>
      <c r="V30" s="32">
        <f t="shared" si="23"/>
        <v>83</v>
      </c>
      <c r="W30" s="32">
        <f t="shared" si="23"/>
        <v>273</v>
      </c>
      <c r="X30" s="32">
        <f t="shared" si="23"/>
        <v>0</v>
      </c>
      <c r="Y30" s="32">
        <f t="shared" si="23"/>
        <v>181</v>
      </c>
      <c r="Z30" s="32">
        <f t="shared" si="23"/>
        <v>134</v>
      </c>
      <c r="AA30" s="32">
        <f t="shared" si="23"/>
        <v>273</v>
      </c>
      <c r="AB30" s="32">
        <f t="shared" si="23"/>
        <v>273</v>
      </c>
      <c r="AC30" s="32">
        <f t="shared" si="23"/>
        <v>202</v>
      </c>
      <c r="AD30" s="32">
        <f t="shared" si="23"/>
        <v>66</v>
      </c>
      <c r="AE30" s="32">
        <f t="shared" si="23"/>
        <v>273</v>
      </c>
      <c r="AF30" s="32">
        <f t="shared" si="23"/>
        <v>122</v>
      </c>
      <c r="AG30" s="32">
        <f t="shared" si="23"/>
        <v>159</v>
      </c>
      <c r="AH30" s="32">
        <f t="shared" si="23"/>
        <v>193</v>
      </c>
      <c r="AI30" s="32">
        <f t="shared" si="23"/>
        <v>136</v>
      </c>
      <c r="AJ30" s="32">
        <f t="shared" si="23"/>
        <v>273</v>
      </c>
      <c r="AK30" s="32">
        <f t="shared" si="23"/>
        <v>273</v>
      </c>
    </row>
    <row r="31" spans="1:37">
      <c r="A31" s="39" t="s">
        <v>109</v>
      </c>
      <c r="B31" s="32">
        <v>141</v>
      </c>
      <c r="C31" s="31">
        <v>137</v>
      </c>
      <c r="D31" s="31">
        <v>273</v>
      </c>
      <c r="E31" s="31">
        <v>222</v>
      </c>
      <c r="F31" s="31">
        <v>45</v>
      </c>
      <c r="G31" s="31">
        <v>118</v>
      </c>
      <c r="H31" s="31">
        <v>105</v>
      </c>
      <c r="I31" s="31">
        <v>140</v>
      </c>
      <c r="J31" s="31">
        <v>106</v>
      </c>
      <c r="K31" s="31">
        <v>71</v>
      </c>
      <c r="L31" s="31">
        <v>273</v>
      </c>
      <c r="M31" s="31">
        <v>96</v>
      </c>
      <c r="N31" s="31">
        <v>234</v>
      </c>
      <c r="O31" s="31">
        <v>37</v>
      </c>
      <c r="P31" s="31">
        <v>273</v>
      </c>
      <c r="Q31" s="31">
        <v>150</v>
      </c>
      <c r="R31" s="31">
        <v>189</v>
      </c>
      <c r="T31" s="39" t="s">
        <v>109</v>
      </c>
      <c r="U31" s="32">
        <f t="shared" si="24"/>
        <v>141</v>
      </c>
      <c r="V31" s="32">
        <f t="shared" si="23"/>
        <v>137</v>
      </c>
      <c r="W31" s="32">
        <f t="shared" si="23"/>
        <v>273</v>
      </c>
      <c r="X31" s="32">
        <f t="shared" si="23"/>
        <v>0</v>
      </c>
      <c r="Y31" s="32">
        <f t="shared" si="23"/>
        <v>45</v>
      </c>
      <c r="Z31" s="32">
        <f t="shared" si="23"/>
        <v>118</v>
      </c>
      <c r="AA31" s="32">
        <f t="shared" si="23"/>
        <v>105</v>
      </c>
      <c r="AB31" s="32">
        <f t="shared" si="23"/>
        <v>140</v>
      </c>
      <c r="AC31" s="32">
        <f t="shared" si="23"/>
        <v>106</v>
      </c>
      <c r="AD31" s="32">
        <f t="shared" si="23"/>
        <v>71</v>
      </c>
      <c r="AE31" s="32">
        <f t="shared" si="23"/>
        <v>273</v>
      </c>
      <c r="AF31" s="32">
        <f t="shared" si="23"/>
        <v>96</v>
      </c>
      <c r="AG31" s="32">
        <f t="shared" si="23"/>
        <v>234</v>
      </c>
      <c r="AH31" s="32">
        <f t="shared" si="23"/>
        <v>37</v>
      </c>
      <c r="AI31" s="32">
        <f t="shared" si="23"/>
        <v>273</v>
      </c>
      <c r="AJ31" s="32">
        <f t="shared" si="23"/>
        <v>150</v>
      </c>
      <c r="AK31" s="32">
        <f t="shared" si="23"/>
        <v>189</v>
      </c>
    </row>
    <row r="32" spans="1:37">
      <c r="A32" s="39" t="s">
        <v>148</v>
      </c>
      <c r="B32" s="32">
        <v>153</v>
      </c>
      <c r="C32" s="31">
        <v>164</v>
      </c>
      <c r="D32" s="31">
        <v>273</v>
      </c>
      <c r="E32" s="31">
        <v>249</v>
      </c>
      <c r="F32" s="31">
        <v>65</v>
      </c>
      <c r="G32" s="31">
        <v>273</v>
      </c>
      <c r="H32" s="31">
        <v>273</v>
      </c>
      <c r="I32" s="31">
        <v>273</v>
      </c>
      <c r="J32" s="31">
        <v>191</v>
      </c>
      <c r="K32" s="31">
        <v>132</v>
      </c>
      <c r="L32" s="31">
        <v>273</v>
      </c>
      <c r="M32" s="31">
        <v>139</v>
      </c>
      <c r="N32" s="31">
        <v>273</v>
      </c>
      <c r="O32" s="31">
        <v>173</v>
      </c>
      <c r="P32" s="31">
        <v>273</v>
      </c>
      <c r="Q32" s="31">
        <v>165</v>
      </c>
      <c r="R32" s="31">
        <v>200</v>
      </c>
      <c r="T32" s="39" t="s">
        <v>148</v>
      </c>
      <c r="U32" s="32">
        <f t="shared" si="24"/>
        <v>153</v>
      </c>
      <c r="V32" s="32">
        <f t="shared" si="23"/>
        <v>164</v>
      </c>
      <c r="W32" s="32">
        <f t="shared" si="23"/>
        <v>273</v>
      </c>
      <c r="X32" s="32">
        <f t="shared" si="23"/>
        <v>0</v>
      </c>
      <c r="Y32" s="32">
        <f t="shared" si="23"/>
        <v>65</v>
      </c>
      <c r="Z32" s="32">
        <f t="shared" si="23"/>
        <v>273</v>
      </c>
      <c r="AA32" s="32">
        <f t="shared" si="23"/>
        <v>273</v>
      </c>
      <c r="AB32" s="32">
        <f t="shared" si="23"/>
        <v>273</v>
      </c>
      <c r="AC32" s="32">
        <f t="shared" si="23"/>
        <v>191</v>
      </c>
      <c r="AD32" s="32">
        <f t="shared" si="23"/>
        <v>132</v>
      </c>
      <c r="AE32" s="32">
        <f t="shared" si="23"/>
        <v>273</v>
      </c>
      <c r="AF32" s="32">
        <f t="shared" si="23"/>
        <v>139</v>
      </c>
      <c r="AG32" s="32">
        <f t="shared" si="23"/>
        <v>273</v>
      </c>
      <c r="AH32" s="32">
        <f t="shared" si="23"/>
        <v>173</v>
      </c>
      <c r="AI32" s="32">
        <f t="shared" si="23"/>
        <v>273</v>
      </c>
      <c r="AJ32" s="32">
        <f t="shared" si="23"/>
        <v>165</v>
      </c>
      <c r="AK32" s="32">
        <f t="shared" si="23"/>
        <v>200</v>
      </c>
    </row>
    <row r="33" spans="1:37">
      <c r="A33" s="39" t="s">
        <v>81</v>
      </c>
      <c r="B33" s="32">
        <v>273</v>
      </c>
      <c r="C33" s="31">
        <v>89</v>
      </c>
      <c r="D33" s="31">
        <v>58</v>
      </c>
      <c r="E33" s="31">
        <v>273</v>
      </c>
      <c r="F33" s="31">
        <v>91</v>
      </c>
      <c r="G33" s="31">
        <v>107</v>
      </c>
      <c r="H33" s="31">
        <v>154</v>
      </c>
      <c r="I33" s="31">
        <v>20</v>
      </c>
      <c r="J33" s="31">
        <v>100</v>
      </c>
      <c r="K33" s="31">
        <v>212</v>
      </c>
      <c r="L33" s="31">
        <v>273</v>
      </c>
      <c r="M33" s="31">
        <v>77</v>
      </c>
      <c r="N33" s="31">
        <v>70</v>
      </c>
      <c r="O33" s="31">
        <v>82</v>
      </c>
      <c r="P33" s="31">
        <v>61</v>
      </c>
      <c r="Q33" s="31">
        <v>256</v>
      </c>
      <c r="R33" s="31">
        <v>217</v>
      </c>
      <c r="T33" s="39" t="s">
        <v>81</v>
      </c>
      <c r="U33" s="32">
        <f t="shared" si="24"/>
        <v>273</v>
      </c>
      <c r="V33" s="32">
        <f t="shared" si="23"/>
        <v>89</v>
      </c>
      <c r="W33" s="32">
        <f t="shared" si="23"/>
        <v>58</v>
      </c>
      <c r="X33" s="32">
        <f t="shared" si="23"/>
        <v>0</v>
      </c>
      <c r="Y33" s="32">
        <f t="shared" si="23"/>
        <v>91</v>
      </c>
      <c r="Z33" s="32">
        <f t="shared" si="23"/>
        <v>107</v>
      </c>
      <c r="AA33" s="32">
        <f t="shared" si="23"/>
        <v>154</v>
      </c>
      <c r="AB33" s="32">
        <f t="shared" si="23"/>
        <v>20</v>
      </c>
      <c r="AC33" s="32">
        <f t="shared" si="23"/>
        <v>100</v>
      </c>
      <c r="AD33" s="32">
        <f t="shared" si="23"/>
        <v>212</v>
      </c>
      <c r="AE33" s="32">
        <f t="shared" si="23"/>
        <v>273</v>
      </c>
      <c r="AF33" s="32">
        <f t="shared" si="23"/>
        <v>77</v>
      </c>
      <c r="AG33" s="32">
        <f t="shared" si="23"/>
        <v>70</v>
      </c>
      <c r="AH33" s="32">
        <f t="shared" si="23"/>
        <v>82</v>
      </c>
      <c r="AI33" s="32">
        <f t="shared" si="23"/>
        <v>61</v>
      </c>
      <c r="AJ33" s="32">
        <f t="shared" si="23"/>
        <v>256</v>
      </c>
      <c r="AK33" s="32">
        <f t="shared" si="23"/>
        <v>217</v>
      </c>
    </row>
    <row r="34" spans="1:37">
      <c r="A34" s="39" t="s">
        <v>129</v>
      </c>
      <c r="B34" s="32">
        <v>273</v>
      </c>
      <c r="C34" s="31">
        <v>116</v>
      </c>
      <c r="D34" s="31">
        <v>161</v>
      </c>
      <c r="E34" s="31">
        <v>273</v>
      </c>
      <c r="F34" s="31">
        <v>130</v>
      </c>
      <c r="G34" s="31">
        <v>115</v>
      </c>
      <c r="H34" s="31">
        <v>199</v>
      </c>
      <c r="I34" s="31">
        <v>53</v>
      </c>
      <c r="J34" s="31">
        <v>158</v>
      </c>
      <c r="K34" s="31">
        <v>220</v>
      </c>
      <c r="L34" s="31">
        <v>273</v>
      </c>
      <c r="M34" s="31">
        <v>240</v>
      </c>
      <c r="N34" s="31">
        <v>74</v>
      </c>
      <c r="O34" s="31">
        <v>175</v>
      </c>
      <c r="P34" s="31">
        <v>81</v>
      </c>
      <c r="Q34" s="31">
        <v>273</v>
      </c>
      <c r="R34" s="31">
        <v>273</v>
      </c>
      <c r="T34" s="39" t="s">
        <v>129</v>
      </c>
      <c r="U34" s="32">
        <f t="shared" si="24"/>
        <v>273</v>
      </c>
      <c r="V34" s="32">
        <f t="shared" si="23"/>
        <v>116</v>
      </c>
      <c r="W34" s="32">
        <f t="shared" si="23"/>
        <v>161</v>
      </c>
      <c r="X34" s="32">
        <f t="shared" si="23"/>
        <v>0</v>
      </c>
      <c r="Y34" s="32">
        <f t="shared" si="23"/>
        <v>130</v>
      </c>
      <c r="Z34" s="32">
        <f t="shared" si="23"/>
        <v>115</v>
      </c>
      <c r="AA34" s="32">
        <f t="shared" si="23"/>
        <v>199</v>
      </c>
      <c r="AB34" s="32">
        <f t="shared" si="23"/>
        <v>53</v>
      </c>
      <c r="AC34" s="32">
        <f t="shared" si="23"/>
        <v>158</v>
      </c>
      <c r="AD34" s="32">
        <f t="shared" si="23"/>
        <v>220</v>
      </c>
      <c r="AE34" s="32">
        <f t="shared" si="23"/>
        <v>273</v>
      </c>
      <c r="AF34" s="32">
        <f t="shared" si="23"/>
        <v>240</v>
      </c>
      <c r="AG34" s="32">
        <f t="shared" si="23"/>
        <v>74</v>
      </c>
      <c r="AH34" s="32">
        <f t="shared" si="23"/>
        <v>175</v>
      </c>
      <c r="AI34" s="32">
        <f t="shared" si="23"/>
        <v>81</v>
      </c>
      <c r="AJ34" s="32">
        <f t="shared" si="23"/>
        <v>273</v>
      </c>
      <c r="AK34" s="32">
        <f t="shared" si="23"/>
        <v>273</v>
      </c>
    </row>
    <row r="35" spans="1:37">
      <c r="A35" s="39" t="s">
        <v>112</v>
      </c>
      <c r="B35" s="32">
        <v>133</v>
      </c>
      <c r="C35" s="31">
        <v>94</v>
      </c>
      <c r="D35" s="31">
        <v>201</v>
      </c>
      <c r="E35" s="31">
        <v>51</v>
      </c>
      <c r="F35" s="31">
        <v>85</v>
      </c>
      <c r="G35" s="31">
        <v>38</v>
      </c>
      <c r="H35" s="31">
        <v>79</v>
      </c>
      <c r="I35" s="31">
        <v>273</v>
      </c>
      <c r="J35" s="31">
        <v>190</v>
      </c>
      <c r="K35" s="31">
        <v>125</v>
      </c>
      <c r="L35" s="31">
        <v>273</v>
      </c>
      <c r="M35" s="31">
        <v>214</v>
      </c>
      <c r="N35" s="31">
        <v>55</v>
      </c>
      <c r="O35" s="31">
        <v>226</v>
      </c>
      <c r="P35" s="31">
        <v>178</v>
      </c>
      <c r="Q35" s="31">
        <v>196</v>
      </c>
      <c r="R35" s="31">
        <v>152</v>
      </c>
      <c r="T35" s="39" t="s">
        <v>112</v>
      </c>
      <c r="U35" s="32">
        <f t="shared" si="24"/>
        <v>133</v>
      </c>
      <c r="V35" s="32">
        <f t="shared" si="23"/>
        <v>94</v>
      </c>
      <c r="W35" s="32">
        <f t="shared" si="23"/>
        <v>201</v>
      </c>
      <c r="X35" s="32">
        <f t="shared" si="23"/>
        <v>0</v>
      </c>
      <c r="Y35" s="32">
        <f t="shared" si="23"/>
        <v>85</v>
      </c>
      <c r="Z35" s="32">
        <f t="shared" si="23"/>
        <v>38</v>
      </c>
      <c r="AA35" s="32">
        <f t="shared" si="23"/>
        <v>79</v>
      </c>
      <c r="AB35" s="32">
        <f t="shared" si="23"/>
        <v>273</v>
      </c>
      <c r="AC35" s="32">
        <f t="shared" si="23"/>
        <v>190</v>
      </c>
      <c r="AD35" s="32">
        <f t="shared" si="23"/>
        <v>125</v>
      </c>
      <c r="AE35" s="32">
        <f t="shared" si="23"/>
        <v>273</v>
      </c>
      <c r="AF35" s="32">
        <f t="shared" si="23"/>
        <v>214</v>
      </c>
      <c r="AG35" s="32">
        <f t="shared" si="23"/>
        <v>55</v>
      </c>
      <c r="AH35" s="32">
        <f t="shared" si="23"/>
        <v>226</v>
      </c>
      <c r="AI35" s="32">
        <f t="shared" si="23"/>
        <v>178</v>
      </c>
      <c r="AJ35" s="32">
        <f t="shared" si="23"/>
        <v>196</v>
      </c>
      <c r="AK35" s="32">
        <f t="shared" si="23"/>
        <v>152</v>
      </c>
    </row>
    <row r="36" spans="1:37">
      <c r="A36" s="39" t="s">
        <v>134</v>
      </c>
      <c r="B36" s="32">
        <v>273</v>
      </c>
      <c r="C36" s="31">
        <v>273</v>
      </c>
      <c r="D36" s="31">
        <v>209</v>
      </c>
      <c r="E36" s="31">
        <v>273</v>
      </c>
      <c r="F36" s="31">
        <v>142</v>
      </c>
      <c r="G36" s="31">
        <v>56</v>
      </c>
      <c r="H36" s="31">
        <v>219</v>
      </c>
      <c r="I36" s="31">
        <v>273</v>
      </c>
      <c r="J36" s="31">
        <v>258</v>
      </c>
      <c r="K36" s="31">
        <v>147</v>
      </c>
      <c r="L36" s="31">
        <v>273</v>
      </c>
      <c r="M36" s="31">
        <v>227</v>
      </c>
      <c r="N36" s="31">
        <v>128</v>
      </c>
      <c r="O36" s="31">
        <v>242</v>
      </c>
      <c r="P36" s="31">
        <v>244</v>
      </c>
      <c r="Q36" s="31">
        <v>251</v>
      </c>
      <c r="R36" s="31">
        <v>273</v>
      </c>
      <c r="T36" s="39" t="s">
        <v>134</v>
      </c>
      <c r="U36" s="32">
        <f t="shared" si="24"/>
        <v>273</v>
      </c>
      <c r="V36" s="32">
        <f t="shared" si="23"/>
        <v>273</v>
      </c>
      <c r="W36" s="32">
        <f t="shared" si="23"/>
        <v>209</v>
      </c>
      <c r="X36" s="32">
        <f t="shared" si="23"/>
        <v>0</v>
      </c>
      <c r="Y36" s="32">
        <f t="shared" si="23"/>
        <v>142</v>
      </c>
      <c r="Z36" s="32">
        <f t="shared" si="23"/>
        <v>56</v>
      </c>
      <c r="AA36" s="32">
        <f t="shared" si="23"/>
        <v>219</v>
      </c>
      <c r="AB36" s="32">
        <f t="shared" si="23"/>
        <v>273</v>
      </c>
      <c r="AC36" s="32">
        <f t="shared" si="23"/>
        <v>258</v>
      </c>
      <c r="AD36" s="32">
        <f t="shared" si="23"/>
        <v>147</v>
      </c>
      <c r="AE36" s="32">
        <f t="shared" si="23"/>
        <v>273</v>
      </c>
      <c r="AF36" s="32">
        <f t="shared" si="23"/>
        <v>227</v>
      </c>
      <c r="AG36" s="32">
        <f t="shared" si="23"/>
        <v>128</v>
      </c>
      <c r="AH36" s="32">
        <f t="shared" si="23"/>
        <v>242</v>
      </c>
      <c r="AI36" s="32">
        <f t="shared" si="23"/>
        <v>244</v>
      </c>
      <c r="AJ36" s="32">
        <f t="shared" si="23"/>
        <v>251</v>
      </c>
      <c r="AK36" s="32">
        <f t="shared" ref="AK36:AK40" si="25">IF(AK$4="N",0,R36)</f>
        <v>273</v>
      </c>
    </row>
    <row r="37" spans="1:37">
      <c r="A37" s="39" t="s">
        <v>187</v>
      </c>
      <c r="B37" s="32">
        <v>93</v>
      </c>
      <c r="C37" s="31">
        <v>151</v>
      </c>
      <c r="D37" s="31">
        <v>273</v>
      </c>
      <c r="E37" s="31">
        <v>273</v>
      </c>
      <c r="F37" s="31">
        <v>187</v>
      </c>
      <c r="G37" s="31">
        <v>273</v>
      </c>
      <c r="H37" s="31">
        <v>239</v>
      </c>
      <c r="I37" s="31">
        <v>172</v>
      </c>
      <c r="J37" s="31">
        <v>169</v>
      </c>
      <c r="K37" s="31">
        <v>205</v>
      </c>
      <c r="L37" s="31">
        <v>273</v>
      </c>
      <c r="M37" s="31">
        <v>113</v>
      </c>
      <c r="N37" s="31">
        <v>273</v>
      </c>
      <c r="O37" s="31">
        <v>247</v>
      </c>
      <c r="P37" s="31">
        <v>194</v>
      </c>
      <c r="Q37" s="31">
        <v>245</v>
      </c>
      <c r="R37" s="31">
        <v>92</v>
      </c>
      <c r="T37" s="39" t="s">
        <v>187</v>
      </c>
      <c r="U37" s="32">
        <f t="shared" si="24"/>
        <v>93</v>
      </c>
      <c r="V37" s="32">
        <f t="shared" si="24"/>
        <v>151</v>
      </c>
      <c r="W37" s="32">
        <f t="shared" si="24"/>
        <v>273</v>
      </c>
      <c r="X37" s="32">
        <f t="shared" si="24"/>
        <v>0</v>
      </c>
      <c r="Y37" s="32">
        <f t="shared" si="24"/>
        <v>187</v>
      </c>
      <c r="Z37" s="32">
        <f t="shared" si="24"/>
        <v>273</v>
      </c>
      <c r="AA37" s="32">
        <f t="shared" si="24"/>
        <v>239</v>
      </c>
      <c r="AB37" s="32">
        <f t="shared" si="24"/>
        <v>172</v>
      </c>
      <c r="AC37" s="32">
        <f t="shared" si="24"/>
        <v>169</v>
      </c>
      <c r="AD37" s="32">
        <f t="shared" si="24"/>
        <v>205</v>
      </c>
      <c r="AE37" s="32">
        <f t="shared" si="24"/>
        <v>273</v>
      </c>
      <c r="AF37" s="32">
        <f t="shared" si="24"/>
        <v>113</v>
      </c>
      <c r="AG37" s="32">
        <f t="shared" si="24"/>
        <v>273</v>
      </c>
      <c r="AH37" s="32">
        <f t="shared" si="24"/>
        <v>247</v>
      </c>
      <c r="AI37" s="32">
        <f t="shared" si="24"/>
        <v>194</v>
      </c>
      <c r="AJ37" s="32">
        <f t="shared" si="24"/>
        <v>245</v>
      </c>
      <c r="AK37" s="32">
        <f t="shared" si="25"/>
        <v>92</v>
      </c>
    </row>
    <row r="38" spans="1:37">
      <c r="A38" s="39" t="s">
        <v>310</v>
      </c>
      <c r="B38" s="32">
        <v>197</v>
      </c>
      <c r="C38" s="31">
        <v>224</v>
      </c>
      <c r="D38" s="31">
        <v>273</v>
      </c>
      <c r="E38" s="31">
        <v>273</v>
      </c>
      <c r="F38" s="31">
        <v>273</v>
      </c>
      <c r="G38" s="31">
        <v>273</v>
      </c>
      <c r="H38" s="31">
        <v>273</v>
      </c>
      <c r="I38" s="31">
        <v>273</v>
      </c>
      <c r="J38" s="31">
        <v>192</v>
      </c>
      <c r="K38" s="31">
        <v>211</v>
      </c>
      <c r="L38" s="31">
        <v>273</v>
      </c>
      <c r="M38" s="31">
        <v>213</v>
      </c>
      <c r="N38" s="31">
        <v>273</v>
      </c>
      <c r="O38" s="31">
        <v>270</v>
      </c>
      <c r="P38" s="31">
        <v>208</v>
      </c>
      <c r="Q38" s="31">
        <v>273</v>
      </c>
      <c r="R38" s="31">
        <v>248</v>
      </c>
      <c r="T38" s="39" t="s">
        <v>310</v>
      </c>
      <c r="U38" s="32">
        <f t="shared" si="24"/>
        <v>197</v>
      </c>
      <c r="V38" s="32">
        <f t="shared" si="24"/>
        <v>224</v>
      </c>
      <c r="W38" s="32">
        <f t="shared" si="24"/>
        <v>273</v>
      </c>
      <c r="X38" s="32">
        <f t="shared" si="24"/>
        <v>0</v>
      </c>
      <c r="Y38" s="32">
        <f t="shared" si="24"/>
        <v>273</v>
      </c>
      <c r="Z38" s="32">
        <f t="shared" si="24"/>
        <v>273</v>
      </c>
      <c r="AA38" s="32">
        <f t="shared" si="24"/>
        <v>273</v>
      </c>
      <c r="AB38" s="32">
        <f t="shared" si="24"/>
        <v>273</v>
      </c>
      <c r="AC38" s="32">
        <f t="shared" si="24"/>
        <v>192</v>
      </c>
      <c r="AD38" s="32">
        <f t="shared" si="24"/>
        <v>211</v>
      </c>
      <c r="AE38" s="32">
        <f t="shared" si="24"/>
        <v>273</v>
      </c>
      <c r="AF38" s="32">
        <f t="shared" si="24"/>
        <v>213</v>
      </c>
      <c r="AG38" s="32">
        <f t="shared" si="24"/>
        <v>273</v>
      </c>
      <c r="AH38" s="32">
        <f t="shared" si="24"/>
        <v>270</v>
      </c>
      <c r="AI38" s="32">
        <f t="shared" si="24"/>
        <v>208</v>
      </c>
      <c r="AJ38" s="32">
        <f t="shared" si="24"/>
        <v>273</v>
      </c>
      <c r="AK38" s="32">
        <f t="shared" si="25"/>
        <v>248</v>
      </c>
    </row>
    <row r="39" spans="1:37">
      <c r="A39" s="39" t="s">
        <v>141</v>
      </c>
      <c r="B39" s="32">
        <v>131</v>
      </c>
      <c r="C39" s="31">
        <v>163</v>
      </c>
      <c r="D39" s="31">
        <v>184</v>
      </c>
      <c r="E39" s="31">
        <v>252</v>
      </c>
      <c r="F39" s="31">
        <v>215</v>
      </c>
      <c r="G39" s="31">
        <v>273</v>
      </c>
      <c r="H39" s="31">
        <v>273</v>
      </c>
      <c r="I39" s="31">
        <v>273</v>
      </c>
      <c r="J39" s="31">
        <v>231</v>
      </c>
      <c r="K39" s="31">
        <v>59</v>
      </c>
      <c r="L39" s="31">
        <v>273</v>
      </c>
      <c r="M39" s="31">
        <v>167</v>
      </c>
      <c r="N39" s="31">
        <v>243</v>
      </c>
      <c r="O39" s="31">
        <v>271</v>
      </c>
      <c r="P39" s="31">
        <v>229</v>
      </c>
      <c r="Q39" s="31">
        <v>273</v>
      </c>
      <c r="R39" s="31">
        <v>273</v>
      </c>
      <c r="T39" s="39" t="s">
        <v>141</v>
      </c>
      <c r="U39" s="32">
        <f t="shared" si="24"/>
        <v>131</v>
      </c>
      <c r="V39" s="32">
        <f t="shared" si="24"/>
        <v>163</v>
      </c>
      <c r="W39" s="32">
        <f t="shared" si="24"/>
        <v>184</v>
      </c>
      <c r="X39" s="32">
        <f t="shared" si="24"/>
        <v>0</v>
      </c>
      <c r="Y39" s="32">
        <f t="shared" si="24"/>
        <v>215</v>
      </c>
      <c r="Z39" s="32">
        <f t="shared" si="24"/>
        <v>273</v>
      </c>
      <c r="AA39" s="32">
        <f t="shared" si="24"/>
        <v>273</v>
      </c>
      <c r="AB39" s="32">
        <f t="shared" si="24"/>
        <v>273</v>
      </c>
      <c r="AC39" s="32">
        <f t="shared" si="24"/>
        <v>231</v>
      </c>
      <c r="AD39" s="32">
        <f t="shared" si="24"/>
        <v>59</v>
      </c>
      <c r="AE39" s="32">
        <f t="shared" si="24"/>
        <v>273</v>
      </c>
      <c r="AF39" s="32">
        <f t="shared" si="24"/>
        <v>167</v>
      </c>
      <c r="AG39" s="32">
        <f t="shared" si="24"/>
        <v>243</v>
      </c>
      <c r="AH39" s="32">
        <f t="shared" si="24"/>
        <v>271</v>
      </c>
      <c r="AI39" s="32">
        <f t="shared" si="24"/>
        <v>229</v>
      </c>
      <c r="AJ39" s="32">
        <f t="shared" si="24"/>
        <v>273</v>
      </c>
      <c r="AK39" s="32">
        <f t="shared" si="25"/>
        <v>273</v>
      </c>
    </row>
    <row r="40" spans="1:37">
      <c r="A40" s="39" t="s">
        <v>288</v>
      </c>
      <c r="B40" s="32">
        <v>188</v>
      </c>
      <c r="C40" s="31">
        <v>263</v>
      </c>
      <c r="D40" s="31">
        <v>273</v>
      </c>
      <c r="E40" s="31">
        <v>273</v>
      </c>
      <c r="F40" s="31">
        <v>273</v>
      </c>
      <c r="G40" s="31">
        <v>273</v>
      </c>
      <c r="H40" s="31">
        <v>273</v>
      </c>
      <c r="I40" s="31">
        <v>273</v>
      </c>
      <c r="J40" s="31">
        <v>236</v>
      </c>
      <c r="K40" s="31">
        <v>233</v>
      </c>
      <c r="L40" s="31">
        <v>273</v>
      </c>
      <c r="M40" s="31">
        <v>177</v>
      </c>
      <c r="N40" s="31">
        <v>267</v>
      </c>
      <c r="O40" s="31">
        <v>273</v>
      </c>
      <c r="P40" s="31">
        <v>273</v>
      </c>
      <c r="Q40" s="31">
        <v>273</v>
      </c>
      <c r="R40" s="31">
        <v>273</v>
      </c>
      <c r="T40" s="39" t="s">
        <v>288</v>
      </c>
      <c r="U40" s="32">
        <f t="shared" si="24"/>
        <v>188</v>
      </c>
      <c r="V40" s="32">
        <f t="shared" si="24"/>
        <v>263</v>
      </c>
      <c r="W40" s="32">
        <f t="shared" si="24"/>
        <v>273</v>
      </c>
      <c r="X40" s="32">
        <f t="shared" si="24"/>
        <v>0</v>
      </c>
      <c r="Y40" s="32">
        <f t="shared" si="24"/>
        <v>273</v>
      </c>
      <c r="Z40" s="32">
        <f t="shared" si="24"/>
        <v>273</v>
      </c>
      <c r="AA40" s="32">
        <f t="shared" si="24"/>
        <v>273</v>
      </c>
      <c r="AB40" s="32">
        <f t="shared" si="24"/>
        <v>273</v>
      </c>
      <c r="AC40" s="32">
        <f t="shared" si="24"/>
        <v>236</v>
      </c>
      <c r="AD40" s="32">
        <f t="shared" si="24"/>
        <v>233</v>
      </c>
      <c r="AE40" s="32">
        <f t="shared" si="24"/>
        <v>273</v>
      </c>
      <c r="AF40" s="32">
        <f t="shared" si="24"/>
        <v>177</v>
      </c>
      <c r="AG40" s="32">
        <f t="shared" si="24"/>
        <v>267</v>
      </c>
      <c r="AH40" s="32">
        <f t="shared" si="24"/>
        <v>273</v>
      </c>
      <c r="AI40" s="32">
        <f t="shared" si="24"/>
        <v>273</v>
      </c>
      <c r="AJ40" s="32">
        <f t="shared" si="24"/>
        <v>273</v>
      </c>
      <c r="AK40" s="32">
        <f t="shared" si="25"/>
        <v>273</v>
      </c>
    </row>
    <row r="41" spans="1:37">
      <c r="A41" s="39"/>
      <c r="B41" s="6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T41" s="39"/>
      <c r="U41" s="3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</row>
    <row r="42" spans="1:37">
      <c r="A42" s="39" t="s">
        <v>441</v>
      </c>
      <c r="B42" s="31">
        <f t="shared" ref="B42:R42" si="26">SUM(B21:B41)</f>
        <v>4513</v>
      </c>
      <c r="C42" s="31">
        <f t="shared" si="26"/>
        <v>2781</v>
      </c>
      <c r="D42" s="31">
        <f t="shared" si="26"/>
        <v>4301</v>
      </c>
      <c r="E42" s="31">
        <f t="shared" si="26"/>
        <v>4135</v>
      </c>
      <c r="F42" s="31">
        <f t="shared" si="26"/>
        <v>2187</v>
      </c>
      <c r="G42" s="31">
        <f t="shared" si="26"/>
        <v>2740</v>
      </c>
      <c r="H42" s="31">
        <f t="shared" si="26"/>
        <v>3832</v>
      </c>
      <c r="I42" s="31">
        <f t="shared" si="26"/>
        <v>3785</v>
      </c>
      <c r="J42" s="31">
        <f t="shared" si="26"/>
        <v>3703</v>
      </c>
      <c r="K42" s="31">
        <f t="shared" si="26"/>
        <v>2101</v>
      </c>
      <c r="L42" s="31">
        <f>SUM(L21:L41)</f>
        <v>5282</v>
      </c>
      <c r="M42" s="31">
        <f t="shared" si="26"/>
        <v>2198</v>
      </c>
      <c r="N42" s="31">
        <f t="shared" si="26"/>
        <v>2937</v>
      </c>
      <c r="O42" s="31">
        <f t="shared" si="26"/>
        <v>2662</v>
      </c>
      <c r="P42" s="31">
        <f t="shared" si="26"/>
        <v>2767</v>
      </c>
      <c r="Q42" s="31">
        <f>SUM(Q21:Q41)</f>
        <v>4465</v>
      </c>
      <c r="R42" s="31">
        <f t="shared" si="26"/>
        <v>4683</v>
      </c>
      <c r="T42" s="39" t="s">
        <v>441</v>
      </c>
      <c r="U42" s="31">
        <f t="shared" ref="U42:AH42" si="27">SUM(U21:U41)</f>
        <v>4513</v>
      </c>
      <c r="V42" s="31">
        <f t="shared" si="27"/>
        <v>2781</v>
      </c>
      <c r="W42" s="31">
        <f t="shared" si="27"/>
        <v>4301</v>
      </c>
      <c r="X42" s="31">
        <f t="shared" si="27"/>
        <v>0</v>
      </c>
      <c r="Y42" s="31">
        <f t="shared" si="27"/>
        <v>2187</v>
      </c>
      <c r="Z42" s="31">
        <f t="shared" si="27"/>
        <v>2740</v>
      </c>
      <c r="AA42" s="31">
        <f t="shared" si="27"/>
        <v>3832</v>
      </c>
      <c r="AB42" s="31">
        <f t="shared" si="27"/>
        <v>3785</v>
      </c>
      <c r="AC42" s="31">
        <f t="shared" si="27"/>
        <v>3703</v>
      </c>
      <c r="AD42" s="31">
        <f t="shared" si="27"/>
        <v>2101</v>
      </c>
      <c r="AE42" s="31">
        <f>SUM(AE21:AE41)</f>
        <v>5282</v>
      </c>
      <c r="AF42" s="31">
        <f t="shared" si="27"/>
        <v>2198</v>
      </c>
      <c r="AG42" s="31">
        <f t="shared" si="27"/>
        <v>2937</v>
      </c>
      <c r="AH42" s="31">
        <f t="shared" si="27"/>
        <v>2662</v>
      </c>
      <c r="AI42" s="31">
        <f>SUM(AI21:AI41)</f>
        <v>2767</v>
      </c>
      <c r="AJ42" s="31">
        <f>SUM(AJ21:AJ41)</f>
        <v>4465</v>
      </c>
      <c r="AK42" s="31">
        <f>SUM(AK21:AK41)</f>
        <v>4683</v>
      </c>
    </row>
    <row r="43" spans="1:37">
      <c r="A43" s="39"/>
      <c r="B43" s="62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T43" s="39"/>
      <c r="U43" s="62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</row>
    <row r="44" spans="1:37">
      <c r="A44" s="39" t="s">
        <v>431</v>
      </c>
      <c r="B44" s="32">
        <v>15</v>
      </c>
      <c r="C44" s="31">
        <v>7</v>
      </c>
      <c r="D44" s="31">
        <v>13</v>
      </c>
      <c r="E44" s="31">
        <v>12</v>
      </c>
      <c r="F44" s="31">
        <v>2</v>
      </c>
      <c r="G44" s="31">
        <v>5</v>
      </c>
      <c r="H44" s="31">
        <v>11</v>
      </c>
      <c r="I44" s="31">
        <v>10</v>
      </c>
      <c r="J44" s="31">
        <v>9</v>
      </c>
      <c r="K44" s="31">
        <v>1</v>
      </c>
      <c r="L44" s="31">
        <v>17</v>
      </c>
      <c r="M44" s="31">
        <v>3</v>
      </c>
      <c r="N44" s="31">
        <v>8</v>
      </c>
      <c r="O44" s="31">
        <v>4</v>
      </c>
      <c r="P44" s="31">
        <v>6</v>
      </c>
      <c r="Q44" s="31">
        <v>14</v>
      </c>
      <c r="R44" s="31">
        <v>16</v>
      </c>
      <c r="T44" s="39" t="s">
        <v>431</v>
      </c>
      <c r="U44" s="32">
        <f>U9</f>
        <v>14</v>
      </c>
      <c r="V44" s="32">
        <f t="shared" ref="V44:AK44" si="28">V9</f>
        <v>7</v>
      </c>
      <c r="W44" s="32">
        <f t="shared" si="28"/>
        <v>12</v>
      </c>
      <c r="X44" s="32">
        <f t="shared" si="28"/>
        <v>0</v>
      </c>
      <c r="Y44" s="32">
        <f t="shared" si="28"/>
        <v>2</v>
      </c>
      <c r="Z44" s="32">
        <f t="shared" si="28"/>
        <v>5</v>
      </c>
      <c r="AA44" s="32">
        <f t="shared" si="28"/>
        <v>11</v>
      </c>
      <c r="AB44" s="32">
        <f t="shared" si="28"/>
        <v>10</v>
      </c>
      <c r="AC44" s="32">
        <f t="shared" si="28"/>
        <v>9</v>
      </c>
      <c r="AD44" s="32">
        <f t="shared" si="28"/>
        <v>1</v>
      </c>
      <c r="AE44" s="32">
        <f t="shared" si="28"/>
        <v>16</v>
      </c>
      <c r="AF44" s="32">
        <f t="shared" si="28"/>
        <v>3</v>
      </c>
      <c r="AG44" s="32">
        <f t="shared" si="28"/>
        <v>8</v>
      </c>
      <c r="AH44" s="32">
        <f t="shared" si="28"/>
        <v>4</v>
      </c>
      <c r="AI44" s="32">
        <f t="shared" si="28"/>
        <v>6</v>
      </c>
      <c r="AJ44" s="32">
        <f t="shared" si="28"/>
        <v>13</v>
      </c>
      <c r="AK44" s="32">
        <f t="shared" si="28"/>
        <v>15</v>
      </c>
    </row>
    <row r="45" spans="1:37">
      <c r="A45" s="39"/>
      <c r="B45" s="6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T45" s="39"/>
      <c r="U45" s="62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</row>
    <row r="46" spans="1:37">
      <c r="A46" s="39" t="s">
        <v>159</v>
      </c>
      <c r="B46" s="62"/>
      <c r="C46" s="31">
        <v>241</v>
      </c>
      <c r="D46" s="31"/>
      <c r="E46" s="31"/>
      <c r="F46" s="31">
        <v>73</v>
      </c>
      <c r="G46" s="31">
        <v>225</v>
      </c>
      <c r="H46" s="31"/>
      <c r="I46" s="31"/>
      <c r="J46" s="31"/>
      <c r="K46" s="31">
        <v>109</v>
      </c>
      <c r="L46" s="31"/>
      <c r="M46" s="31">
        <v>160</v>
      </c>
      <c r="N46" s="31">
        <v>216</v>
      </c>
      <c r="O46" s="31">
        <v>145</v>
      </c>
      <c r="P46" s="31">
        <v>103</v>
      </c>
      <c r="Q46" s="31"/>
      <c r="R46" s="31"/>
      <c r="T46" s="39" t="s">
        <v>159</v>
      </c>
      <c r="U46" s="32">
        <f t="shared" ref="U46:AJ52" si="29">IF(U$4="N",0,B46)</f>
        <v>0</v>
      </c>
      <c r="V46" s="32">
        <f t="shared" si="29"/>
        <v>241</v>
      </c>
      <c r="W46" s="32">
        <f t="shared" si="29"/>
        <v>0</v>
      </c>
      <c r="X46" s="32">
        <f t="shared" si="29"/>
        <v>0</v>
      </c>
      <c r="Y46" s="32">
        <f t="shared" si="29"/>
        <v>73</v>
      </c>
      <c r="Z46" s="32">
        <f t="shared" si="29"/>
        <v>225</v>
      </c>
      <c r="AA46" s="32">
        <f t="shared" si="29"/>
        <v>0</v>
      </c>
      <c r="AB46" s="32">
        <f t="shared" si="29"/>
        <v>0</v>
      </c>
      <c r="AC46" s="32">
        <f t="shared" si="29"/>
        <v>0</v>
      </c>
      <c r="AD46" s="32">
        <f t="shared" si="29"/>
        <v>109</v>
      </c>
      <c r="AE46" s="32">
        <f t="shared" si="29"/>
        <v>0</v>
      </c>
      <c r="AF46" s="32">
        <f t="shared" si="29"/>
        <v>160</v>
      </c>
      <c r="AG46" s="32">
        <f t="shared" si="29"/>
        <v>216</v>
      </c>
      <c r="AH46" s="32">
        <f t="shared" si="29"/>
        <v>145</v>
      </c>
      <c r="AI46" s="32">
        <f t="shared" si="29"/>
        <v>103</v>
      </c>
      <c r="AJ46" s="32">
        <f t="shared" si="29"/>
        <v>0</v>
      </c>
      <c r="AK46" s="32">
        <f t="shared" ref="AK46:AK52" si="30">IF(AK$4="N",0,R46)</f>
        <v>0</v>
      </c>
    </row>
    <row r="47" spans="1:37">
      <c r="A47" s="39" t="s">
        <v>163</v>
      </c>
      <c r="B47" s="62"/>
      <c r="C47" s="31">
        <v>269</v>
      </c>
      <c r="D47" s="31"/>
      <c r="E47" s="31"/>
      <c r="F47" s="31">
        <v>76</v>
      </c>
      <c r="G47" s="31">
        <v>250</v>
      </c>
      <c r="H47" s="31"/>
      <c r="I47" s="31"/>
      <c r="J47" s="31"/>
      <c r="K47" s="31">
        <v>149</v>
      </c>
      <c r="L47" s="31"/>
      <c r="M47" s="31">
        <v>162</v>
      </c>
      <c r="N47" s="31">
        <v>238</v>
      </c>
      <c r="O47" s="31">
        <v>179</v>
      </c>
      <c r="P47" s="31">
        <v>111</v>
      </c>
      <c r="Q47" s="31"/>
      <c r="R47" s="31"/>
      <c r="T47" s="39" t="s">
        <v>163</v>
      </c>
      <c r="U47" s="32">
        <f t="shared" si="29"/>
        <v>0</v>
      </c>
      <c r="V47" s="32">
        <f t="shared" si="29"/>
        <v>269</v>
      </c>
      <c r="W47" s="32">
        <f t="shared" si="29"/>
        <v>0</v>
      </c>
      <c r="X47" s="32">
        <f t="shared" si="29"/>
        <v>0</v>
      </c>
      <c r="Y47" s="32">
        <f t="shared" si="29"/>
        <v>76</v>
      </c>
      <c r="Z47" s="32">
        <f t="shared" si="29"/>
        <v>250</v>
      </c>
      <c r="AA47" s="32">
        <f t="shared" si="29"/>
        <v>0</v>
      </c>
      <c r="AB47" s="32">
        <f t="shared" si="29"/>
        <v>0</v>
      </c>
      <c r="AC47" s="32">
        <f t="shared" si="29"/>
        <v>0</v>
      </c>
      <c r="AD47" s="32">
        <f t="shared" si="29"/>
        <v>149</v>
      </c>
      <c r="AE47" s="32">
        <f t="shared" si="29"/>
        <v>0</v>
      </c>
      <c r="AF47" s="32">
        <f t="shared" si="29"/>
        <v>162</v>
      </c>
      <c r="AG47" s="32">
        <f t="shared" si="29"/>
        <v>238</v>
      </c>
      <c r="AH47" s="32">
        <f t="shared" si="29"/>
        <v>179</v>
      </c>
      <c r="AI47" s="32">
        <f t="shared" si="29"/>
        <v>111</v>
      </c>
      <c r="AJ47" s="32">
        <f t="shared" si="29"/>
        <v>0</v>
      </c>
      <c r="AK47" s="32">
        <f t="shared" si="30"/>
        <v>0</v>
      </c>
    </row>
    <row r="48" spans="1:37">
      <c r="A48" s="39" t="s">
        <v>224</v>
      </c>
      <c r="B48" s="62"/>
      <c r="C48" s="31"/>
      <c r="D48" s="31"/>
      <c r="E48" s="31"/>
      <c r="F48" s="31">
        <v>195</v>
      </c>
      <c r="G48" s="31"/>
      <c r="H48" s="31"/>
      <c r="I48" s="31"/>
      <c r="J48" s="31"/>
      <c r="K48" s="31">
        <v>166</v>
      </c>
      <c r="L48" s="31"/>
      <c r="M48" s="31">
        <v>171</v>
      </c>
      <c r="N48" s="31">
        <v>272</v>
      </c>
      <c r="O48" s="31">
        <v>198</v>
      </c>
      <c r="P48" s="31">
        <v>121</v>
      </c>
      <c r="Q48" s="31"/>
      <c r="R48" s="31"/>
      <c r="T48" s="39" t="s">
        <v>224</v>
      </c>
      <c r="U48" s="32">
        <f t="shared" si="29"/>
        <v>0</v>
      </c>
      <c r="V48" s="32">
        <f t="shared" si="29"/>
        <v>0</v>
      </c>
      <c r="W48" s="32">
        <f t="shared" si="29"/>
        <v>0</v>
      </c>
      <c r="X48" s="32">
        <f t="shared" si="29"/>
        <v>0</v>
      </c>
      <c r="Y48" s="32">
        <f t="shared" si="29"/>
        <v>195</v>
      </c>
      <c r="Z48" s="32">
        <f t="shared" si="29"/>
        <v>0</v>
      </c>
      <c r="AA48" s="32">
        <f t="shared" si="29"/>
        <v>0</v>
      </c>
      <c r="AB48" s="32">
        <f t="shared" si="29"/>
        <v>0</v>
      </c>
      <c r="AC48" s="32">
        <f t="shared" si="29"/>
        <v>0</v>
      </c>
      <c r="AD48" s="32">
        <f t="shared" si="29"/>
        <v>166</v>
      </c>
      <c r="AE48" s="32">
        <f t="shared" si="29"/>
        <v>0</v>
      </c>
      <c r="AF48" s="32">
        <f t="shared" si="29"/>
        <v>171</v>
      </c>
      <c r="AG48" s="32">
        <f t="shared" si="29"/>
        <v>272</v>
      </c>
      <c r="AH48" s="32">
        <f t="shared" si="29"/>
        <v>198</v>
      </c>
      <c r="AI48" s="32">
        <f t="shared" si="29"/>
        <v>121</v>
      </c>
      <c r="AJ48" s="32">
        <f t="shared" si="29"/>
        <v>0</v>
      </c>
      <c r="AK48" s="32">
        <f t="shared" si="30"/>
        <v>0</v>
      </c>
    </row>
    <row r="49" spans="1:37">
      <c r="A49" s="39" t="s">
        <v>239</v>
      </c>
      <c r="B49" s="62"/>
      <c r="C49" s="31"/>
      <c r="D49" s="31"/>
      <c r="E49" s="31"/>
      <c r="F49" s="31">
        <v>206</v>
      </c>
      <c r="G49" s="31"/>
      <c r="H49" s="31"/>
      <c r="I49" s="31"/>
      <c r="J49" s="31"/>
      <c r="K49" s="31">
        <v>168</v>
      </c>
      <c r="L49" s="31"/>
      <c r="M49" s="31">
        <v>180</v>
      </c>
      <c r="N49" s="31"/>
      <c r="O49" s="31">
        <v>207</v>
      </c>
      <c r="P49" s="31">
        <v>135</v>
      </c>
      <c r="Q49" s="31"/>
      <c r="R49" s="31"/>
      <c r="T49" s="39" t="s">
        <v>239</v>
      </c>
      <c r="U49" s="32">
        <f t="shared" si="29"/>
        <v>0</v>
      </c>
      <c r="V49" s="32">
        <f t="shared" si="29"/>
        <v>0</v>
      </c>
      <c r="W49" s="32">
        <f t="shared" si="29"/>
        <v>0</v>
      </c>
      <c r="X49" s="32">
        <f t="shared" si="29"/>
        <v>0</v>
      </c>
      <c r="Y49" s="32">
        <f t="shared" si="29"/>
        <v>206</v>
      </c>
      <c r="Z49" s="32">
        <f t="shared" si="29"/>
        <v>0</v>
      </c>
      <c r="AA49" s="32">
        <f t="shared" si="29"/>
        <v>0</v>
      </c>
      <c r="AB49" s="32">
        <f t="shared" si="29"/>
        <v>0</v>
      </c>
      <c r="AC49" s="32">
        <f t="shared" si="29"/>
        <v>0</v>
      </c>
      <c r="AD49" s="32">
        <f t="shared" si="29"/>
        <v>168</v>
      </c>
      <c r="AE49" s="32">
        <f t="shared" si="29"/>
        <v>0</v>
      </c>
      <c r="AF49" s="32">
        <f t="shared" si="29"/>
        <v>180</v>
      </c>
      <c r="AG49" s="32">
        <f t="shared" si="29"/>
        <v>0</v>
      </c>
      <c r="AH49" s="32">
        <f t="shared" si="29"/>
        <v>207</v>
      </c>
      <c r="AI49" s="32">
        <f t="shared" si="29"/>
        <v>135</v>
      </c>
      <c r="AJ49" s="32">
        <f t="shared" si="29"/>
        <v>0</v>
      </c>
      <c r="AK49" s="32">
        <f t="shared" si="30"/>
        <v>0</v>
      </c>
    </row>
    <row r="50" spans="1:37">
      <c r="A50" s="39" t="s">
        <v>250</v>
      </c>
      <c r="B50" s="62"/>
      <c r="C50" s="31"/>
      <c r="D50" s="31"/>
      <c r="E50" s="31"/>
      <c r="F50" s="31">
        <v>176</v>
      </c>
      <c r="G50" s="31">
        <v>257</v>
      </c>
      <c r="H50" s="31">
        <v>237</v>
      </c>
      <c r="I50" s="31"/>
      <c r="J50" s="31">
        <v>261</v>
      </c>
      <c r="K50" s="31">
        <v>221</v>
      </c>
      <c r="L50" s="31"/>
      <c r="M50" s="31"/>
      <c r="N50" s="31">
        <v>182</v>
      </c>
      <c r="O50" s="31">
        <v>254</v>
      </c>
      <c r="P50" s="31">
        <v>144</v>
      </c>
      <c r="Q50" s="31"/>
      <c r="R50" s="31"/>
      <c r="T50" s="39" t="s">
        <v>250</v>
      </c>
      <c r="U50" s="32">
        <f t="shared" si="29"/>
        <v>0</v>
      </c>
      <c r="V50" s="32">
        <f t="shared" si="29"/>
        <v>0</v>
      </c>
      <c r="W50" s="32">
        <f t="shared" si="29"/>
        <v>0</v>
      </c>
      <c r="X50" s="32">
        <f t="shared" si="29"/>
        <v>0</v>
      </c>
      <c r="Y50" s="32">
        <f t="shared" si="29"/>
        <v>176</v>
      </c>
      <c r="Z50" s="32">
        <f t="shared" si="29"/>
        <v>257</v>
      </c>
      <c r="AA50" s="32">
        <f t="shared" si="29"/>
        <v>237</v>
      </c>
      <c r="AB50" s="32">
        <f t="shared" si="29"/>
        <v>0</v>
      </c>
      <c r="AC50" s="32">
        <f t="shared" si="29"/>
        <v>261</v>
      </c>
      <c r="AD50" s="32">
        <f t="shared" si="29"/>
        <v>221</v>
      </c>
      <c r="AE50" s="32">
        <f t="shared" si="29"/>
        <v>0</v>
      </c>
      <c r="AF50" s="32">
        <f t="shared" si="29"/>
        <v>0</v>
      </c>
      <c r="AG50" s="32">
        <f t="shared" si="29"/>
        <v>182</v>
      </c>
      <c r="AH50" s="32">
        <f t="shared" si="29"/>
        <v>254</v>
      </c>
      <c r="AI50" s="32">
        <f t="shared" si="29"/>
        <v>144</v>
      </c>
      <c r="AJ50" s="32">
        <f t="shared" si="29"/>
        <v>0</v>
      </c>
      <c r="AK50" s="32">
        <f t="shared" si="30"/>
        <v>0</v>
      </c>
    </row>
    <row r="51" spans="1:37">
      <c r="A51" s="39" t="s">
        <v>296</v>
      </c>
      <c r="B51" s="62"/>
      <c r="C51" s="31"/>
      <c r="D51" s="31"/>
      <c r="E51" s="31"/>
      <c r="F51" s="31">
        <v>246</v>
      </c>
      <c r="G51" s="31"/>
      <c r="H51" s="31"/>
      <c r="I51" s="31"/>
      <c r="J51" s="31">
        <v>265</v>
      </c>
      <c r="K51" s="31">
        <v>230</v>
      </c>
      <c r="L51" s="31"/>
      <c r="M51" s="31"/>
      <c r="N51" s="31">
        <v>183</v>
      </c>
      <c r="O51" s="31">
        <v>255</v>
      </c>
      <c r="P51" s="31"/>
      <c r="Q51" s="31"/>
      <c r="R51" s="31"/>
      <c r="T51" s="39" t="s">
        <v>296</v>
      </c>
      <c r="U51" s="32">
        <f t="shared" si="29"/>
        <v>0</v>
      </c>
      <c r="V51" s="32">
        <f t="shared" si="29"/>
        <v>0</v>
      </c>
      <c r="W51" s="32">
        <f t="shared" si="29"/>
        <v>0</v>
      </c>
      <c r="X51" s="32">
        <f t="shared" si="29"/>
        <v>0</v>
      </c>
      <c r="Y51" s="32">
        <f t="shared" si="29"/>
        <v>246</v>
      </c>
      <c r="Z51" s="32">
        <f t="shared" si="29"/>
        <v>0</v>
      </c>
      <c r="AA51" s="32">
        <f t="shared" si="29"/>
        <v>0</v>
      </c>
      <c r="AB51" s="32">
        <f t="shared" si="29"/>
        <v>0</v>
      </c>
      <c r="AC51" s="32">
        <f t="shared" si="29"/>
        <v>265</v>
      </c>
      <c r="AD51" s="32">
        <f t="shared" si="29"/>
        <v>230</v>
      </c>
      <c r="AE51" s="32">
        <f t="shared" si="29"/>
        <v>0</v>
      </c>
      <c r="AF51" s="32">
        <f t="shared" si="29"/>
        <v>0</v>
      </c>
      <c r="AG51" s="32">
        <f t="shared" si="29"/>
        <v>183</v>
      </c>
      <c r="AH51" s="32">
        <f t="shared" si="29"/>
        <v>255</v>
      </c>
      <c r="AI51" s="32">
        <f t="shared" si="29"/>
        <v>0</v>
      </c>
      <c r="AJ51" s="32">
        <f t="shared" si="29"/>
        <v>0</v>
      </c>
      <c r="AK51" s="32">
        <f t="shared" si="30"/>
        <v>0</v>
      </c>
    </row>
    <row r="52" spans="1:37">
      <c r="A52" s="39" t="s">
        <v>351</v>
      </c>
      <c r="B52" s="62"/>
      <c r="C52" s="31"/>
      <c r="D52" s="31"/>
      <c r="E52" s="31"/>
      <c r="F52" s="31"/>
      <c r="G52" s="31"/>
      <c r="H52" s="31"/>
      <c r="I52" s="31"/>
      <c r="J52" s="31">
        <v>268</v>
      </c>
      <c r="K52" s="31">
        <v>232</v>
      </c>
      <c r="L52" s="31"/>
      <c r="M52" s="31"/>
      <c r="N52" s="31">
        <v>223</v>
      </c>
      <c r="O52" s="31"/>
      <c r="P52" s="31"/>
      <c r="Q52" s="31"/>
      <c r="R52" s="31"/>
      <c r="T52" s="39" t="s">
        <v>351</v>
      </c>
      <c r="U52" s="32">
        <f t="shared" si="29"/>
        <v>0</v>
      </c>
      <c r="V52" s="32">
        <f t="shared" si="29"/>
        <v>0</v>
      </c>
      <c r="W52" s="32">
        <f t="shared" si="29"/>
        <v>0</v>
      </c>
      <c r="X52" s="32">
        <f t="shared" si="29"/>
        <v>0</v>
      </c>
      <c r="Y52" s="32">
        <f t="shared" si="29"/>
        <v>0</v>
      </c>
      <c r="Z52" s="32">
        <f t="shared" si="29"/>
        <v>0</v>
      </c>
      <c r="AA52" s="32">
        <f t="shared" si="29"/>
        <v>0</v>
      </c>
      <c r="AB52" s="32">
        <f t="shared" si="29"/>
        <v>0</v>
      </c>
      <c r="AC52" s="32">
        <f t="shared" si="29"/>
        <v>268</v>
      </c>
      <c r="AD52" s="32">
        <f t="shared" si="29"/>
        <v>232</v>
      </c>
      <c r="AE52" s="32">
        <f t="shared" si="29"/>
        <v>0</v>
      </c>
      <c r="AF52" s="32">
        <f t="shared" si="29"/>
        <v>0</v>
      </c>
      <c r="AG52" s="32">
        <f t="shared" si="29"/>
        <v>223</v>
      </c>
      <c r="AH52" s="32">
        <f t="shared" si="29"/>
        <v>0</v>
      </c>
      <c r="AI52" s="32">
        <f t="shared" si="29"/>
        <v>0</v>
      </c>
      <c r="AJ52" s="32">
        <f t="shared" si="29"/>
        <v>0</v>
      </c>
      <c r="AK52" s="32">
        <f t="shared" si="30"/>
        <v>0</v>
      </c>
    </row>
    <row r="53" spans="1:37">
      <c r="A53" s="39"/>
      <c r="B53" s="62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T53" s="39"/>
      <c r="U53" s="62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</row>
    <row r="54" spans="1:37" ht="15">
      <c r="A54" s="63" t="s">
        <v>832</v>
      </c>
      <c r="B54" s="31">
        <f t="shared" ref="B54:R54" ca="1" si="31">OFFSET(B105,ROW(A55)-ROW(A18)+1,0)</f>
        <v>61</v>
      </c>
      <c r="C54" s="31">
        <f t="shared" ca="1" si="31"/>
        <v>32</v>
      </c>
      <c r="D54" s="31">
        <f t="shared" ca="1" si="31"/>
        <v>40</v>
      </c>
      <c r="E54" s="31">
        <f t="shared" ca="1" si="31"/>
        <v>44</v>
      </c>
      <c r="F54" s="31">
        <f t="shared" ca="1" si="31"/>
        <v>10</v>
      </c>
      <c r="G54" s="31">
        <f t="shared" ca="1" si="31"/>
        <v>17</v>
      </c>
      <c r="H54" s="31">
        <f t="shared" ca="1" si="31"/>
        <v>52</v>
      </c>
      <c r="I54" s="31">
        <f t="shared" ca="1" si="31"/>
        <v>38</v>
      </c>
      <c r="J54" s="31">
        <f t="shared" ca="1" si="31"/>
        <v>39</v>
      </c>
      <c r="K54" s="31">
        <f t="shared" ca="1" si="31"/>
        <v>10</v>
      </c>
      <c r="L54" s="31">
        <f t="shared" ca="1" si="31"/>
        <v>57</v>
      </c>
      <c r="M54" s="31">
        <f t="shared" ca="1" si="31"/>
        <v>6</v>
      </c>
      <c r="N54" s="31">
        <f t="shared" ca="1" si="31"/>
        <v>47</v>
      </c>
      <c r="O54" s="31">
        <f t="shared" ca="1" si="31"/>
        <v>18</v>
      </c>
      <c r="P54" s="31">
        <f t="shared" ca="1" si="31"/>
        <v>33</v>
      </c>
      <c r="Q54" s="31">
        <f t="shared" ca="1" si="31"/>
        <v>59</v>
      </c>
      <c r="R54" s="31">
        <f t="shared" ca="1" si="31"/>
        <v>49</v>
      </c>
      <c r="S54" s="29"/>
      <c r="T54" s="63" t="s">
        <v>832</v>
      </c>
      <c r="U54" s="31">
        <f t="shared" ref="U54:AK54" ca="1" si="32">OFFSET(U105,ROW(T55)-ROW(T18)+1,0)</f>
        <v>57</v>
      </c>
      <c r="V54" s="31">
        <f t="shared" ca="1" si="32"/>
        <v>31</v>
      </c>
      <c r="W54" s="31">
        <f t="shared" ca="1" si="32"/>
        <v>38</v>
      </c>
      <c r="X54" s="31">
        <f t="shared" ca="1" si="32"/>
        <v>0</v>
      </c>
      <c r="Y54" s="31">
        <f t="shared" ca="1" si="32"/>
        <v>10</v>
      </c>
      <c r="Z54" s="31">
        <f t="shared" ca="1" si="32"/>
        <v>17</v>
      </c>
      <c r="AA54" s="31">
        <f t="shared" ca="1" si="32"/>
        <v>49</v>
      </c>
      <c r="AB54" s="31">
        <f t="shared" ca="1" si="32"/>
        <v>37</v>
      </c>
      <c r="AC54" s="31">
        <f t="shared" ca="1" si="32"/>
        <v>37</v>
      </c>
      <c r="AD54" s="31">
        <f t="shared" ca="1" si="32"/>
        <v>10</v>
      </c>
      <c r="AE54" s="31">
        <f t="shared" ca="1" si="32"/>
        <v>54</v>
      </c>
      <c r="AF54" s="31">
        <f t="shared" ca="1" si="32"/>
        <v>6</v>
      </c>
      <c r="AG54" s="31">
        <f t="shared" ca="1" si="32"/>
        <v>44</v>
      </c>
      <c r="AH54" s="31">
        <f t="shared" ca="1" si="32"/>
        <v>18</v>
      </c>
      <c r="AI54" s="31">
        <f t="shared" ca="1" si="32"/>
        <v>33</v>
      </c>
      <c r="AJ54" s="31">
        <f t="shared" ca="1" si="32"/>
        <v>56</v>
      </c>
      <c r="AK54" s="31">
        <f t="shared" ca="1" si="32"/>
        <v>47</v>
      </c>
    </row>
    <row r="55" spans="1:37">
      <c r="A55" s="39" t="s">
        <v>441</v>
      </c>
      <c r="B55" s="31">
        <f ca="1">B44+B54</f>
        <v>76</v>
      </c>
      <c r="C55" s="31">
        <f t="shared" ref="C55:R55" ca="1" si="33">C44+C54</f>
        <v>39</v>
      </c>
      <c r="D55" s="31">
        <f t="shared" ca="1" si="33"/>
        <v>53</v>
      </c>
      <c r="E55" s="31">
        <f t="shared" ca="1" si="33"/>
        <v>56</v>
      </c>
      <c r="F55" s="31">
        <f t="shared" ca="1" si="33"/>
        <v>12</v>
      </c>
      <c r="G55" s="31">
        <f t="shared" ca="1" si="33"/>
        <v>22</v>
      </c>
      <c r="H55" s="31">
        <f t="shared" ca="1" si="33"/>
        <v>63</v>
      </c>
      <c r="I55" s="31">
        <f t="shared" ca="1" si="33"/>
        <v>48</v>
      </c>
      <c r="J55" s="31">
        <f t="shared" ca="1" si="33"/>
        <v>48</v>
      </c>
      <c r="K55" s="31">
        <f t="shared" ca="1" si="33"/>
        <v>11</v>
      </c>
      <c r="L55" s="31">
        <f ca="1">L44+L54</f>
        <v>74</v>
      </c>
      <c r="M55" s="31">
        <f t="shared" ca="1" si="33"/>
        <v>9</v>
      </c>
      <c r="N55" s="31">
        <f t="shared" ca="1" si="33"/>
        <v>55</v>
      </c>
      <c r="O55" s="31">
        <f t="shared" ca="1" si="33"/>
        <v>22</v>
      </c>
      <c r="P55" s="31">
        <f t="shared" ca="1" si="33"/>
        <v>39</v>
      </c>
      <c r="Q55" s="31">
        <f t="shared" ca="1" si="33"/>
        <v>73</v>
      </c>
      <c r="R55" s="31">
        <f t="shared" ca="1" si="33"/>
        <v>65</v>
      </c>
      <c r="T55" s="39" t="s">
        <v>441</v>
      </c>
      <c r="U55" s="31">
        <f ca="1">U44+U54</f>
        <v>71</v>
      </c>
      <c r="V55" s="31">
        <f t="shared" ref="V55:AK55" ca="1" si="34">V44+V54</f>
        <v>38</v>
      </c>
      <c r="W55" s="31">
        <f t="shared" ca="1" si="34"/>
        <v>50</v>
      </c>
      <c r="X55" s="31">
        <f t="shared" ca="1" si="34"/>
        <v>0</v>
      </c>
      <c r="Y55" s="31">
        <f t="shared" ca="1" si="34"/>
        <v>12</v>
      </c>
      <c r="Z55" s="31">
        <f t="shared" ca="1" si="34"/>
        <v>22</v>
      </c>
      <c r="AA55" s="31">
        <f t="shared" ca="1" si="34"/>
        <v>60</v>
      </c>
      <c r="AB55" s="31">
        <f t="shared" ca="1" si="34"/>
        <v>47</v>
      </c>
      <c r="AC55" s="31">
        <f t="shared" ca="1" si="34"/>
        <v>46</v>
      </c>
      <c r="AD55" s="31">
        <f t="shared" ca="1" si="34"/>
        <v>11</v>
      </c>
      <c r="AE55" s="31">
        <f ca="1">AE44+AE54</f>
        <v>70</v>
      </c>
      <c r="AF55" s="31">
        <f t="shared" ca="1" si="34"/>
        <v>9</v>
      </c>
      <c r="AG55" s="31">
        <f t="shared" ca="1" si="34"/>
        <v>52</v>
      </c>
      <c r="AH55" s="31">
        <f t="shared" ca="1" si="34"/>
        <v>22</v>
      </c>
      <c r="AI55" s="31">
        <f ca="1">AI44+AI54</f>
        <v>39</v>
      </c>
      <c r="AJ55" s="31">
        <f t="shared" ca="1" si="34"/>
        <v>69</v>
      </c>
      <c r="AK55" s="31">
        <f t="shared" ca="1" si="34"/>
        <v>62</v>
      </c>
    </row>
    <row r="56" spans="1:37">
      <c r="A56" s="39" t="s">
        <v>833</v>
      </c>
      <c r="B56" s="64">
        <v>17</v>
      </c>
      <c r="C56" s="65">
        <v>6</v>
      </c>
      <c r="D56" s="65">
        <v>10</v>
      </c>
      <c r="E56" s="65">
        <v>12</v>
      </c>
      <c r="F56" s="66">
        <v>3</v>
      </c>
      <c r="G56" s="65">
        <v>4</v>
      </c>
      <c r="H56" s="65">
        <v>13</v>
      </c>
      <c r="I56" s="65">
        <v>8</v>
      </c>
      <c r="J56" s="65">
        <v>8</v>
      </c>
      <c r="K56" s="66">
        <v>2</v>
      </c>
      <c r="L56" s="65">
        <v>16</v>
      </c>
      <c r="M56" s="65">
        <v>1</v>
      </c>
      <c r="N56" s="65">
        <v>11</v>
      </c>
      <c r="O56" s="65">
        <v>4</v>
      </c>
      <c r="P56" s="65">
        <v>6</v>
      </c>
      <c r="Q56" s="65">
        <v>15</v>
      </c>
      <c r="R56" s="65">
        <v>14</v>
      </c>
      <c r="T56" s="39" t="s">
        <v>833</v>
      </c>
      <c r="U56" s="32">
        <f ca="1">U15</f>
        <v>16</v>
      </c>
      <c r="V56" s="32">
        <f t="shared" ref="V56:AK56" ca="1" si="35">V15</f>
        <v>6</v>
      </c>
      <c r="W56" s="32">
        <f t="shared" ca="1" si="35"/>
        <v>10</v>
      </c>
      <c r="X56" s="32">
        <f t="shared" ca="1" si="35"/>
        <v>0</v>
      </c>
      <c r="Y56" s="32">
        <f t="shared" ca="1" si="35"/>
        <v>3</v>
      </c>
      <c r="Z56" s="32">
        <f t="shared" ca="1" si="35"/>
        <v>4</v>
      </c>
      <c r="AA56" s="32">
        <f t="shared" ca="1" si="35"/>
        <v>12</v>
      </c>
      <c r="AB56" s="32">
        <f t="shared" ca="1" si="35"/>
        <v>9</v>
      </c>
      <c r="AC56" s="32">
        <f t="shared" ca="1" si="35"/>
        <v>8</v>
      </c>
      <c r="AD56" s="32">
        <f t="shared" ca="1" si="35"/>
        <v>2</v>
      </c>
      <c r="AE56" s="32">
        <f t="shared" ca="1" si="35"/>
        <v>15</v>
      </c>
      <c r="AF56" s="32">
        <f t="shared" ca="1" si="35"/>
        <v>1</v>
      </c>
      <c r="AG56" s="32">
        <f t="shared" ca="1" si="35"/>
        <v>11</v>
      </c>
      <c r="AH56" s="32">
        <f t="shared" ca="1" si="35"/>
        <v>4</v>
      </c>
      <c r="AI56" s="32">
        <f t="shared" ca="1" si="35"/>
        <v>7</v>
      </c>
      <c r="AJ56" s="32">
        <f t="shared" ca="1" si="35"/>
        <v>14</v>
      </c>
      <c r="AK56" s="32">
        <f t="shared" ca="1" si="35"/>
        <v>13</v>
      </c>
    </row>
    <row r="57" spans="1:37"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</row>
    <row r="58" spans="1:37" hidden="1" outlineLevel="1">
      <c r="A58" s="67" t="s">
        <v>834</v>
      </c>
      <c r="B58" s="68">
        <f t="shared" ref="B58:R58" ca="1" si="36">B55+(COLUMN(B58)-COLUMN($A58))/100</f>
        <v>76.010000000000005</v>
      </c>
      <c r="C58" s="68">
        <f t="shared" ca="1" si="36"/>
        <v>39.020000000000003</v>
      </c>
      <c r="D58" s="68">
        <f t="shared" ca="1" si="36"/>
        <v>53.03</v>
      </c>
      <c r="E58" s="68">
        <f t="shared" ca="1" si="36"/>
        <v>56.04</v>
      </c>
      <c r="F58" s="68">
        <f t="shared" ca="1" si="36"/>
        <v>12.05</v>
      </c>
      <c r="G58" s="68">
        <f t="shared" ca="1" si="36"/>
        <v>22.06</v>
      </c>
      <c r="H58" s="68">
        <f t="shared" ca="1" si="36"/>
        <v>63.07</v>
      </c>
      <c r="I58" s="68">
        <f t="shared" ca="1" si="36"/>
        <v>48.08</v>
      </c>
      <c r="J58" s="68">
        <f t="shared" ca="1" si="36"/>
        <v>48.09</v>
      </c>
      <c r="K58" s="68">
        <f t="shared" ca="1" si="36"/>
        <v>11.1</v>
      </c>
      <c r="L58" s="68">
        <f ca="1">L55+(COLUMN(L58)-COLUMN($A58))/100</f>
        <v>74.11</v>
      </c>
      <c r="M58" s="68">
        <f t="shared" ca="1" si="36"/>
        <v>9.1199999999999992</v>
      </c>
      <c r="N58" s="68">
        <f t="shared" ca="1" si="36"/>
        <v>55.13</v>
      </c>
      <c r="O58" s="68">
        <f t="shared" ca="1" si="36"/>
        <v>22.14</v>
      </c>
      <c r="P58" s="68">
        <f ca="1">P55+(COLUMN(P58)-COLUMN($A58))/100</f>
        <v>39.15</v>
      </c>
      <c r="Q58" s="68">
        <f ca="1">Q55+(COLUMN(Q58)-COLUMN($A58))/100</f>
        <v>73.16</v>
      </c>
      <c r="R58" s="68">
        <f t="shared" ca="1" si="36"/>
        <v>65.17</v>
      </c>
      <c r="T58" s="67" t="s">
        <v>834</v>
      </c>
      <c r="U58" s="68">
        <f t="shared" ref="U58:AK58" ca="1" si="37">U55+(COLUMN(U58)-COLUMN($A58))/100</f>
        <v>71.2</v>
      </c>
      <c r="V58" s="68">
        <f t="shared" ca="1" si="37"/>
        <v>38.21</v>
      </c>
      <c r="W58" s="68">
        <f t="shared" ca="1" si="37"/>
        <v>50.22</v>
      </c>
      <c r="X58" s="68">
        <f t="shared" ca="1" si="37"/>
        <v>0.23</v>
      </c>
      <c r="Y58" s="68">
        <f t="shared" ca="1" si="37"/>
        <v>12.24</v>
      </c>
      <c r="Z58" s="68">
        <f t="shared" ca="1" si="37"/>
        <v>22.25</v>
      </c>
      <c r="AA58" s="68">
        <f t="shared" ca="1" si="37"/>
        <v>60.26</v>
      </c>
      <c r="AB58" s="68">
        <f t="shared" ca="1" si="37"/>
        <v>47.27</v>
      </c>
      <c r="AC58" s="68">
        <f t="shared" ca="1" si="37"/>
        <v>46.28</v>
      </c>
      <c r="AD58" s="68">
        <f t="shared" ca="1" si="37"/>
        <v>11.29</v>
      </c>
      <c r="AE58" s="68">
        <f ca="1">AE55+(COLUMN(AE58)-COLUMN($A58))/100</f>
        <v>70.3</v>
      </c>
      <c r="AF58" s="68">
        <f t="shared" ca="1" si="37"/>
        <v>9.31</v>
      </c>
      <c r="AG58" s="68">
        <f t="shared" ca="1" si="37"/>
        <v>52.32</v>
      </c>
      <c r="AH58" s="68">
        <f t="shared" ca="1" si="37"/>
        <v>22.33</v>
      </c>
      <c r="AI58" s="68">
        <f ca="1">AI55+(COLUMN(AI58)-COLUMN($A58))/100</f>
        <v>39.340000000000003</v>
      </c>
      <c r="AJ58" s="68">
        <f t="shared" ca="1" si="37"/>
        <v>69.349999999999994</v>
      </c>
      <c r="AK58" s="68">
        <f t="shared" ca="1" si="37"/>
        <v>62.36</v>
      </c>
    </row>
    <row r="59" spans="1:37" collapsed="1">
      <c r="B59" s="39" t="str">
        <f>B$3</f>
        <v>A80</v>
      </c>
      <c r="C59" s="39" t="str">
        <f t="shared" ref="C59:R59" si="38">C$3</f>
        <v>BEX</v>
      </c>
      <c r="D59" s="39" t="str">
        <f t="shared" si="38"/>
        <v>BTNTRI</v>
      </c>
      <c r="E59" s="39" t="str">
        <f t="shared" si="38"/>
        <v>CPA</v>
      </c>
      <c r="F59" s="39" t="str">
        <f t="shared" si="38"/>
        <v>CROW</v>
      </c>
      <c r="G59" s="39" t="str">
        <f t="shared" si="38"/>
        <v>EAST/BDY</v>
      </c>
      <c r="H59" s="39" t="str">
        <f t="shared" si="38"/>
        <v>HAIL</v>
      </c>
      <c r="I59" s="39" t="str">
        <f t="shared" si="38"/>
        <v>HAC</v>
      </c>
      <c r="J59" s="39" t="str">
        <f t="shared" si="38"/>
        <v>HR</v>
      </c>
      <c r="K59" s="39" t="str">
        <f t="shared" si="38"/>
        <v>HTH/UCK</v>
      </c>
      <c r="L59" s="39" t="str">
        <f t="shared" si="38"/>
        <v>HYR</v>
      </c>
      <c r="M59" s="39" t="str">
        <f t="shared" si="38"/>
        <v>LEW</v>
      </c>
      <c r="N59" s="39" t="str">
        <f t="shared" si="38"/>
        <v>MEAD</v>
      </c>
      <c r="O59" s="39" t="str">
        <f t="shared" si="38"/>
        <v>PSS</v>
      </c>
      <c r="P59" s="39" t="str">
        <f t="shared" si="38"/>
        <v>RUNW</v>
      </c>
      <c r="Q59" s="39" t="str">
        <f t="shared" si="38"/>
        <v>TRIT</v>
      </c>
      <c r="R59" s="39" t="str">
        <f t="shared" si="38"/>
        <v>WAD</v>
      </c>
      <c r="U59" s="39" t="str">
        <f>U$3</f>
        <v>A80</v>
      </c>
      <c r="V59" s="39" t="str">
        <f t="shared" ref="V59:AK59" si="39">V$3</f>
        <v>BEX</v>
      </c>
      <c r="W59" s="39" t="str">
        <f t="shared" si="39"/>
        <v>BTNTRI</v>
      </c>
      <c r="X59" s="39" t="str">
        <f t="shared" si="39"/>
        <v>CPA</v>
      </c>
      <c r="Y59" s="39" t="str">
        <f t="shared" si="39"/>
        <v>CROW</v>
      </c>
      <c r="Z59" s="39" t="str">
        <f t="shared" si="39"/>
        <v>EAST/BDY</v>
      </c>
      <c r="AA59" s="39" t="str">
        <f t="shared" si="39"/>
        <v>HAIL</v>
      </c>
      <c r="AB59" s="39" t="str">
        <f t="shared" si="39"/>
        <v>HAC</v>
      </c>
      <c r="AC59" s="39" t="str">
        <f t="shared" si="39"/>
        <v>HR</v>
      </c>
      <c r="AD59" s="39" t="str">
        <f t="shared" si="39"/>
        <v>HTH/UCK</v>
      </c>
      <c r="AE59" s="39" t="str">
        <f t="shared" si="39"/>
        <v>HYR</v>
      </c>
      <c r="AF59" s="39" t="str">
        <f t="shared" si="39"/>
        <v>LEW</v>
      </c>
      <c r="AG59" s="39" t="str">
        <f t="shared" si="39"/>
        <v>MEAD</v>
      </c>
      <c r="AH59" s="39" t="str">
        <f t="shared" si="39"/>
        <v>PSS</v>
      </c>
      <c r="AI59" s="39" t="str">
        <f t="shared" si="39"/>
        <v>RUNW</v>
      </c>
      <c r="AJ59" s="39" t="str">
        <f t="shared" si="39"/>
        <v>TRIT</v>
      </c>
      <c r="AK59" s="39" t="str">
        <f t="shared" si="39"/>
        <v>WAD</v>
      </c>
    </row>
    <row r="60" spans="1:37" ht="1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</row>
    <row r="61" spans="1:37">
      <c r="A61" s="69" t="s">
        <v>835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T61" s="69" t="s">
        <v>835</v>
      </c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</row>
    <row r="62" spans="1:37">
      <c r="A62" s="69" t="s">
        <v>190</v>
      </c>
      <c r="B62" s="1" t="s">
        <v>836</v>
      </c>
      <c r="T62" s="69" t="str">
        <f>A62</f>
        <v>A80</v>
      </c>
      <c r="U62" s="1" t="str">
        <f t="shared" ref="U62:U68" si="40">B62</f>
        <v>Arena 80</v>
      </c>
    </row>
    <row r="63" spans="1:37">
      <c r="A63" s="69" t="s">
        <v>87</v>
      </c>
      <c r="B63" s="1" t="s">
        <v>837</v>
      </c>
      <c r="T63" s="69" t="str">
        <f t="shared" ref="T63:U76" si="41">A63</f>
        <v>BEX</v>
      </c>
      <c r="U63" s="1" t="str">
        <f t="shared" si="40"/>
        <v>Bexhill Runners and Triathletes</v>
      </c>
    </row>
    <row r="64" spans="1:37" ht="15">
      <c r="A64" s="70" t="s">
        <v>838</v>
      </c>
      <c r="B64" s="1" t="s">
        <v>83</v>
      </c>
      <c r="T64" s="70" t="str">
        <f t="shared" si="41"/>
        <v>BTNRI</v>
      </c>
      <c r="U64" s="1" t="str">
        <f t="shared" si="40"/>
        <v>Brighton Tri Club</v>
      </c>
    </row>
    <row r="65" spans="1:21" ht="15">
      <c r="A65" s="70" t="s">
        <v>31</v>
      </c>
      <c r="B65" s="1" t="s">
        <v>839</v>
      </c>
      <c r="T65" s="70" t="str">
        <f t="shared" si="41"/>
        <v>CPA</v>
      </c>
      <c r="U65" s="1" t="str">
        <f t="shared" si="40"/>
        <v>Central Park Athletes</v>
      </c>
    </row>
    <row r="66" spans="1:21">
      <c r="A66" s="69" t="s">
        <v>37</v>
      </c>
      <c r="B66" s="1" t="s">
        <v>36</v>
      </c>
      <c r="T66" s="69" t="str">
        <f t="shared" si="41"/>
        <v>CROW</v>
      </c>
      <c r="U66" s="1" t="str">
        <f t="shared" si="40"/>
        <v>Crowborough Runners</v>
      </c>
    </row>
    <row r="67" spans="1:21">
      <c r="A67" s="69" t="s">
        <v>53</v>
      </c>
      <c r="B67" s="1" t="s">
        <v>840</v>
      </c>
      <c r="T67" s="69" t="str">
        <f t="shared" si="41"/>
        <v>EAST/BDY</v>
      </c>
      <c r="U67" s="1" t="str">
        <f t="shared" si="40"/>
        <v>Eastbourne Rovers and Bodyworks</v>
      </c>
    </row>
    <row r="68" spans="1:21">
      <c r="A68" s="69" t="s">
        <v>95</v>
      </c>
      <c r="B68" s="1" t="s">
        <v>94</v>
      </c>
      <c r="T68" s="69" t="str">
        <f t="shared" si="41"/>
        <v>HAIL</v>
      </c>
      <c r="U68" s="1" t="str">
        <f t="shared" si="40"/>
        <v>Hailsham Harriers</v>
      </c>
    </row>
    <row r="69" spans="1:21">
      <c r="A69" s="69" t="s">
        <v>60</v>
      </c>
      <c r="B69" s="1" t="s">
        <v>59</v>
      </c>
      <c r="T69" s="69" t="str">
        <f t="shared" si="41"/>
        <v>HAC</v>
      </c>
      <c r="U69" s="1" t="str">
        <f t="shared" si="41"/>
        <v>Hastings AC</v>
      </c>
    </row>
    <row r="70" spans="1:21">
      <c r="A70" s="69" t="s">
        <v>19</v>
      </c>
      <c r="B70" s="1" t="s">
        <v>18</v>
      </c>
      <c r="T70" s="69" t="str">
        <f t="shared" si="41"/>
        <v>HR</v>
      </c>
      <c r="U70" s="1" t="str">
        <f t="shared" si="41"/>
        <v>Hastings Runners</v>
      </c>
    </row>
    <row r="71" spans="1:21">
      <c r="A71" s="69" t="s">
        <v>841</v>
      </c>
      <c r="B71" s="1" t="s">
        <v>842</v>
      </c>
      <c r="T71" s="69" t="str">
        <f t="shared" si="41"/>
        <v>HE/UCK</v>
      </c>
      <c r="U71" s="1" t="str">
        <f t="shared" si="41"/>
        <v>Heathfield Road Runners and Uckfield Runners</v>
      </c>
    </row>
    <row r="72" spans="1:21">
      <c r="A72" s="69" t="s">
        <v>28</v>
      </c>
      <c r="B72" s="1" t="s">
        <v>27</v>
      </c>
      <c r="T72" s="69" t="str">
        <f t="shared" si="41"/>
        <v>LEW</v>
      </c>
      <c r="U72" s="1" t="str">
        <f t="shared" si="41"/>
        <v>Lewes AC</v>
      </c>
    </row>
    <row r="73" spans="1:21">
      <c r="A73" s="69" t="s">
        <v>843</v>
      </c>
      <c r="B73" s="1" t="s">
        <v>63</v>
      </c>
      <c r="T73" s="69" t="str">
        <f t="shared" si="41"/>
        <v>MEADS</v>
      </c>
      <c r="U73" s="1" t="str">
        <f t="shared" si="41"/>
        <v>Meads Runners</v>
      </c>
    </row>
    <row r="74" spans="1:21">
      <c r="A74" s="69" t="s">
        <v>25</v>
      </c>
      <c r="B74" s="1" t="s">
        <v>844</v>
      </c>
      <c r="T74" s="69" t="str">
        <f t="shared" si="41"/>
        <v>PSS</v>
      </c>
      <c r="U74" s="1" t="str">
        <f t="shared" si="41"/>
        <v>Plodders, Shufflers and Stridders (Polegate Plodders, Seafront Shufflers &amp; Seaford Striders)</v>
      </c>
    </row>
    <row r="75" spans="1:21">
      <c r="A75" s="69" t="str">
        <f>Q3</f>
        <v>TRIT</v>
      </c>
      <c r="B75" s="1" t="s">
        <v>845</v>
      </c>
      <c r="T75" s="69" t="str">
        <f t="shared" si="41"/>
        <v>TRIT</v>
      </c>
      <c r="U75" s="1" t="str">
        <f t="shared" si="41"/>
        <v>Tempo Tri</v>
      </c>
    </row>
    <row r="76" spans="1:21">
      <c r="A76" s="69" t="s">
        <v>185</v>
      </c>
      <c r="B76" s="1" t="s">
        <v>184</v>
      </c>
      <c r="T76" s="69" t="str">
        <f t="shared" si="41"/>
        <v>WAD</v>
      </c>
      <c r="U76" s="1" t="str">
        <f t="shared" si="41"/>
        <v>Wadhurst Runners</v>
      </c>
    </row>
    <row r="77" spans="1:21" ht="3" customHeight="1"/>
    <row r="78" spans="1:21" ht="26.25">
      <c r="A78" s="15" t="str">
        <f>A18</f>
        <v>ESSLXC Whitbread Hollow: 06-February-2022 V2</v>
      </c>
    </row>
    <row r="79" spans="1:21">
      <c r="A79" s="69" t="s">
        <v>846</v>
      </c>
    </row>
    <row r="80" spans="1:21">
      <c r="A80" s="26" t="str">
        <f>A19</f>
        <v>ALL CLUBS: 17 TEAMS (note awards are based on table excluding non East Sussex Clubs)</v>
      </c>
      <c r="T80" s="26" t="str">
        <f>T19</f>
        <v>EAST SUSSEX CLUBS: 16 TEAMS (Only East Sussex Teams qualify for awards: awards are awarded as per this table)</v>
      </c>
    </row>
    <row r="81" spans="1:37">
      <c r="A81" s="26"/>
      <c r="T81" s="26"/>
    </row>
    <row r="82" spans="1:37">
      <c r="A82" s="26"/>
      <c r="B82" s="39" t="str">
        <f>B$3</f>
        <v>A80</v>
      </c>
      <c r="C82" s="39" t="str">
        <f t="shared" ref="C82:R82" si="42">C$3</f>
        <v>BEX</v>
      </c>
      <c r="D82" s="39" t="str">
        <f t="shared" si="42"/>
        <v>BTNTRI</v>
      </c>
      <c r="E82" s="39" t="str">
        <f t="shared" si="42"/>
        <v>CPA</v>
      </c>
      <c r="F82" s="39" t="str">
        <f t="shared" si="42"/>
        <v>CROW</v>
      </c>
      <c r="G82" s="39" t="str">
        <f t="shared" si="42"/>
        <v>EAST/BDY</v>
      </c>
      <c r="H82" s="39" t="str">
        <f t="shared" si="42"/>
        <v>HAIL</v>
      </c>
      <c r="I82" s="39" t="str">
        <f t="shared" si="42"/>
        <v>HAC</v>
      </c>
      <c r="J82" s="39" t="str">
        <f t="shared" si="42"/>
        <v>HR</v>
      </c>
      <c r="K82" s="39" t="str">
        <f t="shared" si="42"/>
        <v>HTH/UCK</v>
      </c>
      <c r="L82" s="39" t="str">
        <f t="shared" si="42"/>
        <v>HYR</v>
      </c>
      <c r="M82" s="39" t="str">
        <f t="shared" si="42"/>
        <v>LEW</v>
      </c>
      <c r="N82" s="39" t="str">
        <f t="shared" si="42"/>
        <v>MEAD</v>
      </c>
      <c r="O82" s="39" t="str">
        <f t="shared" si="42"/>
        <v>PSS</v>
      </c>
      <c r="P82" s="39" t="str">
        <f t="shared" si="42"/>
        <v>RUNW</v>
      </c>
      <c r="Q82" s="39" t="str">
        <f t="shared" si="42"/>
        <v>TRIT</v>
      </c>
      <c r="R82" s="39" t="str">
        <f t="shared" si="42"/>
        <v>WAD</v>
      </c>
      <c r="T82" s="26"/>
      <c r="U82" s="39" t="str">
        <f>U$3</f>
        <v>A80</v>
      </c>
      <c r="V82" s="39" t="str">
        <f t="shared" ref="V82:AK82" si="43">V$3</f>
        <v>BEX</v>
      </c>
      <c r="W82" s="39" t="str">
        <f t="shared" si="43"/>
        <v>BTNTRI</v>
      </c>
      <c r="X82" s="39" t="str">
        <f t="shared" si="43"/>
        <v>CPA</v>
      </c>
      <c r="Y82" s="39" t="str">
        <f t="shared" si="43"/>
        <v>CROW</v>
      </c>
      <c r="Z82" s="39" t="str">
        <f t="shared" si="43"/>
        <v>EAST/BDY</v>
      </c>
      <c r="AA82" s="39" t="str">
        <f t="shared" si="43"/>
        <v>HAIL</v>
      </c>
      <c r="AB82" s="39" t="str">
        <f t="shared" si="43"/>
        <v>HAC</v>
      </c>
      <c r="AC82" s="39" t="str">
        <f t="shared" si="43"/>
        <v>HR</v>
      </c>
      <c r="AD82" s="39" t="str">
        <f t="shared" si="43"/>
        <v>HTH/UCK</v>
      </c>
      <c r="AE82" s="39" t="str">
        <f t="shared" si="43"/>
        <v>HYR</v>
      </c>
      <c r="AF82" s="39" t="str">
        <f t="shared" si="43"/>
        <v>LEW</v>
      </c>
      <c r="AG82" s="39" t="str">
        <f t="shared" si="43"/>
        <v>MEAD</v>
      </c>
      <c r="AH82" s="39" t="str">
        <f t="shared" si="43"/>
        <v>PSS</v>
      </c>
      <c r="AI82" s="39" t="str">
        <f t="shared" si="43"/>
        <v>RUNW</v>
      </c>
      <c r="AJ82" s="39" t="str">
        <f t="shared" si="43"/>
        <v>TRIT</v>
      </c>
      <c r="AK82" s="39" t="str">
        <f t="shared" si="43"/>
        <v>WAD</v>
      </c>
    </row>
    <row r="83" spans="1:37">
      <c r="A83" s="46">
        <v>1</v>
      </c>
      <c r="B83" s="25">
        <v>16</v>
      </c>
      <c r="C83" s="25">
        <v>7</v>
      </c>
      <c r="D83" s="25">
        <v>6</v>
      </c>
      <c r="E83" s="25">
        <v>12</v>
      </c>
      <c r="F83" s="25">
        <v>4</v>
      </c>
      <c r="G83" s="25">
        <v>2</v>
      </c>
      <c r="H83" s="25">
        <v>13</v>
      </c>
      <c r="I83" s="25">
        <v>11</v>
      </c>
      <c r="J83" s="25">
        <v>8</v>
      </c>
      <c r="K83" s="25">
        <v>3</v>
      </c>
      <c r="L83" s="25">
        <v>17</v>
      </c>
      <c r="M83" s="25">
        <v>1</v>
      </c>
      <c r="N83" s="25">
        <v>14</v>
      </c>
      <c r="O83" s="25">
        <v>5</v>
      </c>
      <c r="P83" s="25">
        <v>9</v>
      </c>
      <c r="Q83" s="25">
        <v>15</v>
      </c>
      <c r="R83" s="25">
        <v>10</v>
      </c>
      <c r="T83" s="46">
        <f>A83</f>
        <v>1</v>
      </c>
      <c r="U83" s="25">
        <v>15</v>
      </c>
      <c r="V83" s="25">
        <v>7</v>
      </c>
      <c r="W83" s="25">
        <v>6</v>
      </c>
      <c r="X83" s="25">
        <v>0</v>
      </c>
      <c r="Y83" s="25">
        <v>4</v>
      </c>
      <c r="Z83" s="25">
        <v>2</v>
      </c>
      <c r="AA83" s="25">
        <v>12</v>
      </c>
      <c r="AB83" s="25">
        <v>11</v>
      </c>
      <c r="AC83" s="25">
        <v>8</v>
      </c>
      <c r="AD83" s="25">
        <v>3</v>
      </c>
      <c r="AE83" s="25">
        <v>16</v>
      </c>
      <c r="AF83" s="25">
        <v>1</v>
      </c>
      <c r="AG83" s="25">
        <v>13</v>
      </c>
      <c r="AH83" s="25">
        <v>5</v>
      </c>
      <c r="AI83" s="25">
        <v>9</v>
      </c>
      <c r="AJ83" s="25">
        <v>14</v>
      </c>
      <c r="AK83" s="25">
        <v>10</v>
      </c>
    </row>
    <row r="84" spans="1:37">
      <c r="A84" s="46">
        <v>2</v>
      </c>
      <c r="B84" s="25">
        <v>17</v>
      </c>
      <c r="C84" s="25">
        <v>10</v>
      </c>
      <c r="D84" s="25">
        <v>11</v>
      </c>
      <c r="E84" s="25">
        <v>12</v>
      </c>
      <c r="F84" s="25">
        <v>2</v>
      </c>
      <c r="G84" s="25">
        <v>5</v>
      </c>
      <c r="H84" s="25">
        <v>14</v>
      </c>
      <c r="I84" s="25">
        <v>7</v>
      </c>
      <c r="J84" s="25">
        <v>13</v>
      </c>
      <c r="K84" s="25">
        <v>3</v>
      </c>
      <c r="L84" s="25">
        <v>6</v>
      </c>
      <c r="M84" s="25">
        <v>1</v>
      </c>
      <c r="N84" s="25">
        <v>15</v>
      </c>
      <c r="O84" s="25">
        <v>4</v>
      </c>
      <c r="P84" s="25">
        <v>9</v>
      </c>
      <c r="Q84" s="25">
        <v>16</v>
      </c>
      <c r="R84" s="25">
        <v>8</v>
      </c>
      <c r="T84" s="46">
        <f t="shared" ref="T84:T88" si="44">A84</f>
        <v>2</v>
      </c>
      <c r="U84" s="25">
        <v>16</v>
      </c>
      <c r="V84" s="25">
        <v>10</v>
      </c>
      <c r="W84" s="25">
        <v>11</v>
      </c>
      <c r="X84" s="25">
        <v>0</v>
      </c>
      <c r="Y84" s="25">
        <v>2</v>
      </c>
      <c r="Z84" s="25">
        <v>5</v>
      </c>
      <c r="AA84" s="25">
        <v>13</v>
      </c>
      <c r="AB84" s="25">
        <v>7</v>
      </c>
      <c r="AC84" s="25">
        <v>12</v>
      </c>
      <c r="AD84" s="25">
        <v>3</v>
      </c>
      <c r="AE84" s="25">
        <v>6</v>
      </c>
      <c r="AF84" s="25">
        <v>1</v>
      </c>
      <c r="AG84" s="25">
        <v>14</v>
      </c>
      <c r="AH84" s="25">
        <v>4</v>
      </c>
      <c r="AI84" s="25">
        <v>9</v>
      </c>
      <c r="AJ84" s="25">
        <v>15</v>
      </c>
      <c r="AK84" s="25">
        <v>8</v>
      </c>
    </row>
    <row r="85" spans="1:37">
      <c r="A85" s="46">
        <v>3</v>
      </c>
      <c r="B85" s="25">
        <v>13</v>
      </c>
      <c r="C85" s="25">
        <v>8</v>
      </c>
      <c r="D85" s="25">
        <v>9</v>
      </c>
      <c r="E85" s="25">
        <v>7</v>
      </c>
      <c r="F85" s="25">
        <v>1</v>
      </c>
      <c r="G85" s="25">
        <v>6</v>
      </c>
      <c r="H85" s="25">
        <v>14</v>
      </c>
      <c r="I85" s="25">
        <v>11</v>
      </c>
      <c r="J85" s="25">
        <v>10</v>
      </c>
      <c r="K85" s="25">
        <v>2</v>
      </c>
      <c r="L85" s="25">
        <v>17</v>
      </c>
      <c r="M85" s="25">
        <v>3</v>
      </c>
      <c r="N85" s="25">
        <v>12</v>
      </c>
      <c r="O85" s="25">
        <v>4</v>
      </c>
      <c r="P85" s="25">
        <v>5</v>
      </c>
      <c r="Q85" s="25">
        <v>16</v>
      </c>
      <c r="R85" s="25">
        <v>15</v>
      </c>
      <c r="T85" s="46">
        <f t="shared" si="44"/>
        <v>3</v>
      </c>
      <c r="U85" s="25">
        <v>12</v>
      </c>
      <c r="V85" s="25">
        <v>7</v>
      </c>
      <c r="W85" s="25">
        <v>8</v>
      </c>
      <c r="X85" s="25">
        <v>0</v>
      </c>
      <c r="Y85" s="25">
        <v>1</v>
      </c>
      <c r="Z85" s="25">
        <v>6</v>
      </c>
      <c r="AA85" s="25">
        <v>13</v>
      </c>
      <c r="AB85" s="25">
        <v>10</v>
      </c>
      <c r="AC85" s="25">
        <v>9</v>
      </c>
      <c r="AD85" s="25">
        <v>2</v>
      </c>
      <c r="AE85" s="25">
        <v>16</v>
      </c>
      <c r="AF85" s="25">
        <v>3</v>
      </c>
      <c r="AG85" s="25">
        <v>11</v>
      </c>
      <c r="AH85" s="25">
        <v>4</v>
      </c>
      <c r="AI85" s="25">
        <v>5</v>
      </c>
      <c r="AJ85" s="25">
        <v>15</v>
      </c>
      <c r="AK85" s="25">
        <v>14</v>
      </c>
    </row>
    <row r="86" spans="1:37">
      <c r="A86" s="46">
        <v>4</v>
      </c>
      <c r="B86" s="25">
        <v>15</v>
      </c>
      <c r="C86" s="25">
        <v>7</v>
      </c>
      <c r="D86" s="25">
        <v>14</v>
      </c>
      <c r="E86" s="25">
        <v>13</v>
      </c>
      <c r="F86" s="25">
        <v>3</v>
      </c>
      <c r="G86" s="25">
        <v>4</v>
      </c>
      <c r="H86" s="25">
        <v>11</v>
      </c>
      <c r="I86" s="25">
        <v>9</v>
      </c>
      <c r="J86" s="25">
        <v>8</v>
      </c>
      <c r="K86" s="25">
        <v>2</v>
      </c>
      <c r="L86" s="25">
        <v>17</v>
      </c>
      <c r="M86" s="25">
        <v>1</v>
      </c>
      <c r="N86" s="25">
        <v>6</v>
      </c>
      <c r="O86" s="25">
        <v>5</v>
      </c>
      <c r="P86" s="25">
        <v>10</v>
      </c>
      <c r="Q86" s="25">
        <v>12</v>
      </c>
      <c r="R86" s="25">
        <v>16</v>
      </c>
      <c r="T86" s="46">
        <f t="shared" si="44"/>
        <v>4</v>
      </c>
      <c r="U86" s="25">
        <v>14</v>
      </c>
      <c r="V86" s="25">
        <v>7</v>
      </c>
      <c r="W86" s="25">
        <v>13</v>
      </c>
      <c r="X86" s="25">
        <v>0</v>
      </c>
      <c r="Y86" s="25">
        <v>3</v>
      </c>
      <c r="Z86" s="25">
        <v>4</v>
      </c>
      <c r="AA86" s="25">
        <v>11</v>
      </c>
      <c r="AB86" s="25">
        <v>9</v>
      </c>
      <c r="AC86" s="25">
        <v>8</v>
      </c>
      <c r="AD86" s="25">
        <v>2</v>
      </c>
      <c r="AE86" s="25">
        <v>16</v>
      </c>
      <c r="AF86" s="25">
        <v>1</v>
      </c>
      <c r="AG86" s="25">
        <v>6</v>
      </c>
      <c r="AH86" s="25">
        <v>5</v>
      </c>
      <c r="AI86" s="25">
        <v>10</v>
      </c>
      <c r="AJ86" s="25">
        <v>12</v>
      </c>
      <c r="AK86" s="25">
        <v>15</v>
      </c>
    </row>
    <row r="87" spans="1:37">
      <c r="A87" s="46">
        <v>5</v>
      </c>
      <c r="B87" s="25">
        <f>B$44</f>
        <v>15</v>
      </c>
      <c r="C87" s="25">
        <f t="shared" ref="C87:R87" si="45">C$44</f>
        <v>7</v>
      </c>
      <c r="D87" s="25">
        <f t="shared" si="45"/>
        <v>13</v>
      </c>
      <c r="E87" s="25">
        <f t="shared" si="45"/>
        <v>12</v>
      </c>
      <c r="F87" s="25">
        <f t="shared" si="45"/>
        <v>2</v>
      </c>
      <c r="G87" s="25">
        <f t="shared" si="45"/>
        <v>5</v>
      </c>
      <c r="H87" s="25">
        <f t="shared" si="45"/>
        <v>11</v>
      </c>
      <c r="I87" s="25">
        <f t="shared" si="45"/>
        <v>10</v>
      </c>
      <c r="J87" s="25">
        <f t="shared" si="45"/>
        <v>9</v>
      </c>
      <c r="K87" s="25">
        <f t="shared" si="45"/>
        <v>1</v>
      </c>
      <c r="L87" s="25">
        <f t="shared" si="45"/>
        <v>17</v>
      </c>
      <c r="M87" s="25">
        <f t="shared" si="45"/>
        <v>3</v>
      </c>
      <c r="N87" s="25">
        <f t="shared" si="45"/>
        <v>8</v>
      </c>
      <c r="O87" s="25">
        <f t="shared" si="45"/>
        <v>4</v>
      </c>
      <c r="P87" s="25">
        <f t="shared" si="45"/>
        <v>6</v>
      </c>
      <c r="Q87" s="25">
        <f t="shared" si="45"/>
        <v>14</v>
      </c>
      <c r="R87" s="25">
        <f t="shared" si="45"/>
        <v>16</v>
      </c>
      <c r="T87" s="46">
        <f t="shared" si="44"/>
        <v>5</v>
      </c>
      <c r="U87" s="25">
        <f t="shared" ref="U87:AK87" si="46">U$44</f>
        <v>14</v>
      </c>
      <c r="V87" s="25">
        <f t="shared" si="46"/>
        <v>7</v>
      </c>
      <c r="W87" s="25">
        <f t="shared" si="46"/>
        <v>12</v>
      </c>
      <c r="X87" s="25">
        <f t="shared" si="46"/>
        <v>0</v>
      </c>
      <c r="Y87" s="25">
        <f t="shared" si="46"/>
        <v>2</v>
      </c>
      <c r="Z87" s="25">
        <f t="shared" si="46"/>
        <v>5</v>
      </c>
      <c r="AA87" s="25">
        <f t="shared" si="46"/>
        <v>11</v>
      </c>
      <c r="AB87" s="25">
        <f t="shared" si="46"/>
        <v>10</v>
      </c>
      <c r="AC87" s="25">
        <f t="shared" si="46"/>
        <v>9</v>
      </c>
      <c r="AD87" s="25">
        <f t="shared" si="46"/>
        <v>1</v>
      </c>
      <c r="AE87" s="25">
        <f t="shared" si="46"/>
        <v>16</v>
      </c>
      <c r="AF87" s="25">
        <f t="shared" si="46"/>
        <v>3</v>
      </c>
      <c r="AG87" s="25">
        <f t="shared" si="46"/>
        <v>8</v>
      </c>
      <c r="AH87" s="25">
        <f t="shared" si="46"/>
        <v>4</v>
      </c>
      <c r="AI87" s="25">
        <f t="shared" si="46"/>
        <v>6</v>
      </c>
      <c r="AJ87" s="25">
        <f t="shared" si="46"/>
        <v>13</v>
      </c>
      <c r="AK87" s="25">
        <f t="shared" si="46"/>
        <v>15</v>
      </c>
    </row>
    <row r="88" spans="1:37">
      <c r="A88" s="46">
        <v>6</v>
      </c>
      <c r="T88" s="46">
        <f t="shared" si="44"/>
        <v>6</v>
      </c>
    </row>
    <row r="89" spans="1:37" ht="3" customHeight="1">
      <c r="A89" s="46"/>
      <c r="T89" s="46"/>
    </row>
    <row r="90" spans="1:37">
      <c r="A90" s="1" t="s">
        <v>847</v>
      </c>
      <c r="B90" s="71">
        <f t="shared" ref="B90:R90" si="47">SUM(B83:B89)</f>
        <v>76</v>
      </c>
      <c r="C90" s="71">
        <f t="shared" si="47"/>
        <v>39</v>
      </c>
      <c r="D90" s="71">
        <f t="shared" si="47"/>
        <v>53</v>
      </c>
      <c r="E90" s="71">
        <f t="shared" si="47"/>
        <v>56</v>
      </c>
      <c r="F90" s="71">
        <f t="shared" si="47"/>
        <v>12</v>
      </c>
      <c r="G90" s="71">
        <f t="shared" si="47"/>
        <v>22</v>
      </c>
      <c r="H90" s="71">
        <f t="shared" si="47"/>
        <v>63</v>
      </c>
      <c r="I90" s="71">
        <f t="shared" si="47"/>
        <v>48</v>
      </c>
      <c r="J90" s="71">
        <f t="shared" si="47"/>
        <v>48</v>
      </c>
      <c r="K90" s="71">
        <f t="shared" si="47"/>
        <v>11</v>
      </c>
      <c r="L90" s="71">
        <f t="shared" si="47"/>
        <v>74</v>
      </c>
      <c r="M90" s="71">
        <f t="shared" si="47"/>
        <v>9</v>
      </c>
      <c r="N90" s="71">
        <f t="shared" si="47"/>
        <v>55</v>
      </c>
      <c r="O90" s="71">
        <f t="shared" si="47"/>
        <v>22</v>
      </c>
      <c r="P90" s="71">
        <f t="shared" si="47"/>
        <v>39</v>
      </c>
      <c r="Q90" s="71">
        <f t="shared" si="47"/>
        <v>73</v>
      </c>
      <c r="R90" s="71">
        <f t="shared" si="47"/>
        <v>65</v>
      </c>
      <c r="T90" s="1" t="s">
        <v>847</v>
      </c>
      <c r="U90" s="71">
        <f t="shared" ref="U90:AK90" si="48">SUM(U83:U89)</f>
        <v>71</v>
      </c>
      <c r="V90" s="71">
        <f t="shared" si="48"/>
        <v>38</v>
      </c>
      <c r="W90" s="71">
        <f t="shared" si="48"/>
        <v>50</v>
      </c>
      <c r="X90" s="71">
        <f t="shared" si="48"/>
        <v>0</v>
      </c>
      <c r="Y90" s="71">
        <f t="shared" si="48"/>
        <v>12</v>
      </c>
      <c r="Z90" s="71">
        <f t="shared" si="48"/>
        <v>22</v>
      </c>
      <c r="AA90" s="71">
        <f t="shared" si="48"/>
        <v>60</v>
      </c>
      <c r="AB90" s="71">
        <f t="shared" si="48"/>
        <v>47</v>
      </c>
      <c r="AC90" s="71">
        <f t="shared" si="48"/>
        <v>46</v>
      </c>
      <c r="AD90" s="71">
        <f t="shared" si="48"/>
        <v>11</v>
      </c>
      <c r="AE90" s="71">
        <f t="shared" si="48"/>
        <v>70</v>
      </c>
      <c r="AF90" s="71">
        <f t="shared" si="48"/>
        <v>9</v>
      </c>
      <c r="AG90" s="71">
        <f t="shared" si="48"/>
        <v>52</v>
      </c>
      <c r="AH90" s="71">
        <f t="shared" si="48"/>
        <v>22</v>
      </c>
      <c r="AI90" s="71">
        <f t="shared" si="48"/>
        <v>39</v>
      </c>
      <c r="AJ90" s="71">
        <f t="shared" si="48"/>
        <v>69</v>
      </c>
      <c r="AK90" s="71">
        <f t="shared" si="48"/>
        <v>62</v>
      </c>
    </row>
    <row r="91" spans="1:37">
      <c r="A91" s="1" t="s">
        <v>848</v>
      </c>
      <c r="B91" s="25">
        <f ca="1">B55</f>
        <v>76</v>
      </c>
      <c r="C91" s="25">
        <f t="shared" ref="C91:R91" ca="1" si="49">C55</f>
        <v>39</v>
      </c>
      <c r="D91" s="25">
        <f t="shared" ca="1" si="49"/>
        <v>53</v>
      </c>
      <c r="E91" s="25">
        <f t="shared" ca="1" si="49"/>
        <v>56</v>
      </c>
      <c r="F91" s="25">
        <f t="shared" ca="1" si="49"/>
        <v>12</v>
      </c>
      <c r="G91" s="25">
        <f t="shared" ca="1" si="49"/>
        <v>22</v>
      </c>
      <c r="H91" s="25">
        <f t="shared" ca="1" si="49"/>
        <v>63</v>
      </c>
      <c r="I91" s="25">
        <f t="shared" ca="1" si="49"/>
        <v>48</v>
      </c>
      <c r="J91" s="25">
        <f t="shared" ca="1" si="49"/>
        <v>48</v>
      </c>
      <c r="K91" s="25">
        <f t="shared" ca="1" si="49"/>
        <v>11</v>
      </c>
      <c r="L91" s="25">
        <f t="shared" ca="1" si="49"/>
        <v>74</v>
      </c>
      <c r="M91" s="25">
        <f t="shared" ca="1" si="49"/>
        <v>9</v>
      </c>
      <c r="N91" s="25">
        <f t="shared" ca="1" si="49"/>
        <v>55</v>
      </c>
      <c r="O91" s="25">
        <f t="shared" ca="1" si="49"/>
        <v>22</v>
      </c>
      <c r="P91" s="25">
        <f t="shared" ca="1" si="49"/>
        <v>39</v>
      </c>
      <c r="Q91" s="25">
        <f t="shared" ca="1" si="49"/>
        <v>73</v>
      </c>
      <c r="R91" s="25">
        <f t="shared" ca="1" si="49"/>
        <v>65</v>
      </c>
      <c r="T91" s="1" t="s">
        <v>848</v>
      </c>
      <c r="U91" s="25">
        <f ca="1">U55</f>
        <v>71</v>
      </c>
      <c r="V91" s="25">
        <f t="shared" ref="V91:AK91" ca="1" si="50">V55</f>
        <v>38</v>
      </c>
      <c r="W91" s="25">
        <f t="shared" ca="1" si="50"/>
        <v>50</v>
      </c>
      <c r="X91" s="25">
        <f t="shared" ca="1" si="50"/>
        <v>0</v>
      </c>
      <c r="Y91" s="25">
        <f t="shared" ca="1" si="50"/>
        <v>12</v>
      </c>
      <c r="Z91" s="25">
        <f t="shared" ca="1" si="50"/>
        <v>22</v>
      </c>
      <c r="AA91" s="25">
        <f t="shared" ca="1" si="50"/>
        <v>60</v>
      </c>
      <c r="AB91" s="25">
        <f t="shared" ca="1" si="50"/>
        <v>47</v>
      </c>
      <c r="AC91" s="25">
        <f t="shared" ca="1" si="50"/>
        <v>46</v>
      </c>
      <c r="AD91" s="25">
        <f t="shared" ca="1" si="50"/>
        <v>11</v>
      </c>
      <c r="AE91" s="25">
        <f t="shared" ca="1" si="50"/>
        <v>70</v>
      </c>
      <c r="AF91" s="25">
        <f t="shared" ca="1" si="50"/>
        <v>9</v>
      </c>
      <c r="AG91" s="25">
        <f t="shared" ca="1" si="50"/>
        <v>52</v>
      </c>
      <c r="AH91" s="25">
        <f t="shared" ca="1" si="50"/>
        <v>22</v>
      </c>
      <c r="AI91" s="25">
        <f t="shared" ca="1" si="50"/>
        <v>39</v>
      </c>
      <c r="AJ91" s="25">
        <f t="shared" ca="1" si="50"/>
        <v>69</v>
      </c>
      <c r="AK91" s="25">
        <f t="shared" ca="1" si="50"/>
        <v>62</v>
      </c>
    </row>
    <row r="92" spans="1:37">
      <c r="A92" s="1" t="s">
        <v>5</v>
      </c>
      <c r="B92" s="25">
        <f ca="1">B90-B91</f>
        <v>0</v>
      </c>
      <c r="C92" s="25">
        <f t="shared" ref="C92:R92" ca="1" si="51">C90-C91</f>
        <v>0</v>
      </c>
      <c r="D92" s="25">
        <f t="shared" ca="1" si="51"/>
        <v>0</v>
      </c>
      <c r="E92" s="25">
        <f t="shared" ca="1" si="51"/>
        <v>0</v>
      </c>
      <c r="F92" s="25">
        <f t="shared" ca="1" si="51"/>
        <v>0</v>
      </c>
      <c r="G92" s="25">
        <f t="shared" ca="1" si="51"/>
        <v>0</v>
      </c>
      <c r="H92" s="25">
        <f t="shared" ca="1" si="51"/>
        <v>0</v>
      </c>
      <c r="I92" s="25">
        <f t="shared" ca="1" si="51"/>
        <v>0</v>
      </c>
      <c r="J92" s="25">
        <f t="shared" ca="1" si="51"/>
        <v>0</v>
      </c>
      <c r="K92" s="25">
        <f t="shared" ca="1" si="51"/>
        <v>0</v>
      </c>
      <c r="L92" s="25">
        <f t="shared" ca="1" si="51"/>
        <v>0</v>
      </c>
      <c r="M92" s="25">
        <f t="shared" ca="1" si="51"/>
        <v>0</v>
      </c>
      <c r="N92" s="25">
        <f t="shared" ca="1" si="51"/>
        <v>0</v>
      </c>
      <c r="O92" s="25">
        <f t="shared" ca="1" si="51"/>
        <v>0</v>
      </c>
      <c r="P92" s="25">
        <f t="shared" ca="1" si="51"/>
        <v>0</v>
      </c>
      <c r="Q92" s="25">
        <f t="shared" ca="1" si="51"/>
        <v>0</v>
      </c>
      <c r="R92" s="25">
        <f t="shared" ca="1" si="51"/>
        <v>0</v>
      </c>
      <c r="T92" s="1" t="s">
        <v>5</v>
      </c>
      <c r="U92" s="25">
        <f ca="1">U90-U91</f>
        <v>0</v>
      </c>
      <c r="V92" s="25">
        <f t="shared" ref="V92:AK92" ca="1" si="52">V90-V91</f>
        <v>0</v>
      </c>
      <c r="W92" s="25">
        <f t="shared" ca="1" si="52"/>
        <v>0</v>
      </c>
      <c r="X92" s="25">
        <f t="shared" ca="1" si="52"/>
        <v>0</v>
      </c>
      <c r="Y92" s="25">
        <f t="shared" ca="1" si="52"/>
        <v>0</v>
      </c>
      <c r="Z92" s="25">
        <f t="shared" ca="1" si="52"/>
        <v>0</v>
      </c>
      <c r="AA92" s="25">
        <f t="shared" ca="1" si="52"/>
        <v>0</v>
      </c>
      <c r="AB92" s="25">
        <f t="shared" ca="1" si="52"/>
        <v>0</v>
      </c>
      <c r="AC92" s="25">
        <f t="shared" ca="1" si="52"/>
        <v>0</v>
      </c>
      <c r="AD92" s="25">
        <f t="shared" ca="1" si="52"/>
        <v>0</v>
      </c>
      <c r="AE92" s="25">
        <f t="shared" ca="1" si="52"/>
        <v>0</v>
      </c>
      <c r="AF92" s="25">
        <f t="shared" ca="1" si="52"/>
        <v>0</v>
      </c>
      <c r="AG92" s="25">
        <f t="shared" ca="1" si="52"/>
        <v>0</v>
      </c>
      <c r="AH92" s="25">
        <f t="shared" ca="1" si="52"/>
        <v>0</v>
      </c>
      <c r="AI92" s="25">
        <f t="shared" ca="1" si="52"/>
        <v>0</v>
      </c>
      <c r="AJ92" s="25">
        <f t="shared" ca="1" si="52"/>
        <v>0</v>
      </c>
      <c r="AK92" s="25">
        <f t="shared" ca="1" si="52"/>
        <v>0</v>
      </c>
    </row>
    <row r="93" spans="1:37">
      <c r="A93" s="72">
        <f ca="1">SUM(B92:AL92)</f>
        <v>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37">
      <c r="A94" s="1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37">
      <c r="A95" s="26" t="s">
        <v>849</v>
      </c>
      <c r="T95" s="26" t="s">
        <v>849</v>
      </c>
    </row>
    <row r="96" spans="1:37">
      <c r="E96" s="1" t="s">
        <v>850</v>
      </c>
      <c r="X96" s="1" t="s">
        <v>850</v>
      </c>
    </row>
    <row r="97" spans="1:37">
      <c r="A97" s="46">
        <v>1</v>
      </c>
      <c r="B97" s="73">
        <v>44500</v>
      </c>
      <c r="C97" s="74" t="s">
        <v>1011</v>
      </c>
      <c r="E97" s="1" t="s">
        <v>851</v>
      </c>
      <c r="T97" s="46">
        <v>1</v>
      </c>
      <c r="U97" s="73">
        <v>44500</v>
      </c>
      <c r="V97" s="74" t="s">
        <v>1011</v>
      </c>
      <c r="X97" s="25" t="str">
        <f>E97</f>
        <v>V4</v>
      </c>
    </row>
    <row r="98" spans="1:37">
      <c r="A98" s="46">
        <v>2</v>
      </c>
      <c r="B98" s="73">
        <v>44528</v>
      </c>
      <c r="C98" s="74" t="s">
        <v>1012</v>
      </c>
      <c r="E98" s="1" t="s">
        <v>852</v>
      </c>
      <c r="T98" s="46">
        <v>2</v>
      </c>
      <c r="U98" s="73">
        <v>44528</v>
      </c>
      <c r="V98" s="74" t="s">
        <v>1012</v>
      </c>
      <c r="X98" s="25" t="str">
        <f t="shared" ref="X98:X102" si="53">E98</f>
        <v>V2</v>
      </c>
    </row>
    <row r="99" spans="1:37">
      <c r="A99" s="46">
        <v>3</v>
      </c>
      <c r="B99" s="73">
        <v>44549</v>
      </c>
      <c r="C99" s="74" t="s">
        <v>1013</v>
      </c>
      <c r="E99" s="1" t="s">
        <v>853</v>
      </c>
      <c r="T99" s="46">
        <v>3</v>
      </c>
      <c r="U99" s="73">
        <v>44549</v>
      </c>
      <c r="V99" s="74" t="s">
        <v>1013</v>
      </c>
      <c r="X99" s="25" t="str">
        <f t="shared" si="53"/>
        <v>V3</v>
      </c>
    </row>
    <row r="100" spans="1:37">
      <c r="A100" s="46">
        <v>4</v>
      </c>
      <c r="B100" s="73">
        <v>44212</v>
      </c>
      <c r="C100" s="74" t="s">
        <v>1014</v>
      </c>
      <c r="E100" s="1" t="s">
        <v>852</v>
      </c>
      <c r="T100" s="46">
        <v>4</v>
      </c>
      <c r="U100" s="73">
        <v>44212</v>
      </c>
      <c r="V100" s="74" t="s">
        <v>1014</v>
      </c>
      <c r="X100" s="25" t="str">
        <f t="shared" si="53"/>
        <v>V2</v>
      </c>
    </row>
    <row r="101" spans="1:37">
      <c r="A101" s="46">
        <v>5</v>
      </c>
      <c r="B101" s="73">
        <v>44598</v>
      </c>
      <c r="C101" s="74" t="s">
        <v>1015</v>
      </c>
      <c r="T101" s="46">
        <v>5</v>
      </c>
      <c r="U101" s="73">
        <v>44598</v>
      </c>
      <c r="V101" s="74" t="s">
        <v>1015</v>
      </c>
      <c r="X101" s="25">
        <f t="shared" si="53"/>
        <v>0</v>
      </c>
    </row>
    <row r="102" spans="1:37">
      <c r="A102" s="46">
        <v>6</v>
      </c>
      <c r="B102" s="73">
        <v>44268</v>
      </c>
      <c r="C102" s="74" t="s">
        <v>1016</v>
      </c>
      <c r="T102" s="46">
        <v>6</v>
      </c>
      <c r="U102" s="73">
        <v>44268</v>
      </c>
      <c r="V102" s="74" t="s">
        <v>1016</v>
      </c>
      <c r="X102" s="25">
        <f t="shared" si="53"/>
        <v>0</v>
      </c>
    </row>
    <row r="105" spans="1:37">
      <c r="A105" s="69" t="s">
        <v>854</v>
      </c>
    </row>
    <row r="106" spans="1:37" ht="26.25">
      <c r="A106" s="15" t="s">
        <v>855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58"/>
      <c r="L106" s="58"/>
      <c r="M106" s="59"/>
      <c r="N106" s="60"/>
      <c r="O106" s="60"/>
      <c r="Q106" s="60"/>
      <c r="R106" s="61" t="s">
        <v>856</v>
      </c>
      <c r="T106" s="15" t="s">
        <v>855</v>
      </c>
      <c r="U106" s="15"/>
      <c r="V106" s="15"/>
      <c r="W106" s="15"/>
      <c r="X106" s="15"/>
      <c r="Y106" s="15"/>
      <c r="Z106" s="15"/>
      <c r="AA106" s="15"/>
      <c r="AB106" s="15"/>
      <c r="AC106" s="15"/>
      <c r="AD106" s="58"/>
      <c r="AE106" s="18"/>
      <c r="AF106" s="18"/>
      <c r="AG106" s="60"/>
      <c r="AH106" s="60"/>
      <c r="AI106" s="60"/>
      <c r="AJ106" s="60"/>
      <c r="AK106" s="61" t="s">
        <v>856</v>
      </c>
    </row>
    <row r="107" spans="1:37">
      <c r="A107" s="26" t="s">
        <v>857</v>
      </c>
      <c r="T107" s="26" t="s">
        <v>858</v>
      </c>
    </row>
    <row r="108" spans="1:37">
      <c r="A108" s="39" t="s">
        <v>831</v>
      </c>
      <c r="B108" s="39" t="s">
        <v>190</v>
      </c>
      <c r="C108" s="39" t="s">
        <v>87</v>
      </c>
      <c r="D108" s="39" t="s">
        <v>84</v>
      </c>
      <c r="E108" s="39" t="s">
        <v>31</v>
      </c>
      <c r="F108" s="39" t="s">
        <v>37</v>
      </c>
      <c r="G108" s="39" t="s">
        <v>53</v>
      </c>
      <c r="H108" s="39" t="s">
        <v>95</v>
      </c>
      <c r="I108" s="39" t="s">
        <v>60</v>
      </c>
      <c r="J108" s="39" t="s">
        <v>19</v>
      </c>
      <c r="K108" s="39" t="s">
        <v>42</v>
      </c>
      <c r="L108" s="39" t="s">
        <v>195</v>
      </c>
      <c r="M108" s="39" t="s">
        <v>28</v>
      </c>
      <c r="N108" s="39" t="s">
        <v>64</v>
      </c>
      <c r="O108" s="39" t="s">
        <v>25</v>
      </c>
      <c r="P108" s="39" t="s">
        <v>67</v>
      </c>
      <c r="Q108" s="39" t="s">
        <v>167</v>
      </c>
      <c r="R108" s="39" t="s">
        <v>185</v>
      </c>
      <c r="T108" s="39" t="s">
        <v>831</v>
      </c>
      <c r="U108" s="39" t="s">
        <v>190</v>
      </c>
      <c r="V108" s="39" t="s">
        <v>87</v>
      </c>
      <c r="W108" s="39" t="s">
        <v>84</v>
      </c>
      <c r="X108" s="39" t="s">
        <v>31</v>
      </c>
      <c r="Y108" s="39" t="s">
        <v>37</v>
      </c>
      <c r="Z108" s="39" t="s">
        <v>53</v>
      </c>
      <c r="AA108" s="39" t="s">
        <v>95</v>
      </c>
      <c r="AB108" s="39" t="s">
        <v>60</v>
      </c>
      <c r="AC108" s="39" t="s">
        <v>19</v>
      </c>
      <c r="AD108" s="39" t="s">
        <v>42</v>
      </c>
      <c r="AE108" s="39" t="s">
        <v>195</v>
      </c>
      <c r="AF108" s="39" t="s">
        <v>28</v>
      </c>
      <c r="AG108" s="39" t="s">
        <v>64</v>
      </c>
      <c r="AH108" s="39" t="s">
        <v>25</v>
      </c>
      <c r="AI108" s="39" t="s">
        <v>67</v>
      </c>
      <c r="AJ108" s="39" t="s">
        <v>167</v>
      </c>
      <c r="AK108" s="39" t="s">
        <v>185</v>
      </c>
    </row>
    <row r="109" spans="1:37">
      <c r="A109" s="39" t="s">
        <v>21</v>
      </c>
      <c r="B109" s="32">
        <v>312</v>
      </c>
      <c r="C109" s="31">
        <v>62</v>
      </c>
      <c r="D109" s="31">
        <v>36</v>
      </c>
      <c r="E109" s="31">
        <v>9</v>
      </c>
      <c r="F109" s="31">
        <v>11</v>
      </c>
      <c r="G109" s="31">
        <v>7</v>
      </c>
      <c r="H109" s="31">
        <v>114</v>
      </c>
      <c r="I109" s="31">
        <v>5</v>
      </c>
      <c r="J109" s="31">
        <v>2</v>
      </c>
      <c r="K109" s="31">
        <v>23</v>
      </c>
      <c r="L109" s="31">
        <v>8</v>
      </c>
      <c r="M109" s="31">
        <v>3</v>
      </c>
      <c r="N109" s="31">
        <v>41</v>
      </c>
      <c r="O109" s="31">
        <v>1</v>
      </c>
      <c r="P109" s="31">
        <v>12</v>
      </c>
      <c r="Q109" s="31">
        <v>150</v>
      </c>
      <c r="R109" s="31">
        <v>312</v>
      </c>
      <c r="T109" s="39" t="s">
        <v>21</v>
      </c>
      <c r="U109" s="32">
        <v>312</v>
      </c>
      <c r="V109" s="32">
        <v>62</v>
      </c>
      <c r="W109" s="32">
        <v>36</v>
      </c>
      <c r="X109" s="32">
        <v>0</v>
      </c>
      <c r="Y109" s="32">
        <v>11</v>
      </c>
      <c r="Z109" s="32">
        <v>7</v>
      </c>
      <c r="AA109" s="32">
        <v>114</v>
      </c>
      <c r="AB109" s="32">
        <v>5</v>
      </c>
      <c r="AC109" s="32">
        <v>2</v>
      </c>
      <c r="AD109" s="32">
        <v>23</v>
      </c>
      <c r="AE109" s="32">
        <v>8</v>
      </c>
      <c r="AF109" s="32">
        <v>3</v>
      </c>
      <c r="AG109" s="32">
        <v>41</v>
      </c>
      <c r="AH109" s="32">
        <v>1</v>
      </c>
      <c r="AI109" s="32">
        <v>12</v>
      </c>
      <c r="AJ109" s="32">
        <v>150</v>
      </c>
      <c r="AK109" s="32">
        <v>312</v>
      </c>
    </row>
    <row r="110" spans="1:37">
      <c r="A110" s="39" t="s">
        <v>57</v>
      </c>
      <c r="B110" s="32">
        <v>312</v>
      </c>
      <c r="C110" s="31">
        <v>222</v>
      </c>
      <c r="D110" s="31">
        <v>167</v>
      </c>
      <c r="E110" s="31">
        <v>312</v>
      </c>
      <c r="F110" s="31">
        <v>30</v>
      </c>
      <c r="G110" s="31">
        <v>20</v>
      </c>
      <c r="H110" s="31">
        <v>153</v>
      </c>
      <c r="I110" s="31">
        <v>16</v>
      </c>
      <c r="J110" s="31">
        <v>269</v>
      </c>
      <c r="K110" s="31">
        <v>100</v>
      </c>
      <c r="L110" s="31">
        <v>171</v>
      </c>
      <c r="M110" s="31">
        <v>26</v>
      </c>
      <c r="N110" s="31">
        <v>58</v>
      </c>
      <c r="O110" s="31">
        <v>4</v>
      </c>
      <c r="P110" s="31">
        <v>125</v>
      </c>
      <c r="Q110" s="31">
        <v>244</v>
      </c>
      <c r="R110" s="31">
        <v>312</v>
      </c>
      <c r="T110" s="39" t="s">
        <v>57</v>
      </c>
      <c r="U110" s="32">
        <v>312</v>
      </c>
      <c r="V110" s="32">
        <v>222</v>
      </c>
      <c r="W110" s="32">
        <v>167</v>
      </c>
      <c r="X110" s="32">
        <v>0</v>
      </c>
      <c r="Y110" s="32">
        <v>30</v>
      </c>
      <c r="Z110" s="32">
        <v>20</v>
      </c>
      <c r="AA110" s="32">
        <v>153</v>
      </c>
      <c r="AB110" s="32">
        <v>16</v>
      </c>
      <c r="AC110" s="32">
        <v>269</v>
      </c>
      <c r="AD110" s="32">
        <v>100</v>
      </c>
      <c r="AE110" s="32">
        <v>171</v>
      </c>
      <c r="AF110" s="32">
        <v>26</v>
      </c>
      <c r="AG110" s="32">
        <v>58</v>
      </c>
      <c r="AH110" s="32">
        <v>4</v>
      </c>
      <c r="AI110" s="32">
        <v>125</v>
      </c>
      <c r="AJ110" s="32">
        <v>244</v>
      </c>
      <c r="AK110" s="32">
        <v>312</v>
      </c>
    </row>
    <row r="111" spans="1:37">
      <c r="A111" s="39" t="s">
        <v>116</v>
      </c>
      <c r="B111" s="32">
        <v>312</v>
      </c>
      <c r="C111" s="31">
        <v>246</v>
      </c>
      <c r="D111" s="31">
        <v>312</v>
      </c>
      <c r="E111" s="31">
        <v>312</v>
      </c>
      <c r="F111" s="31">
        <v>53</v>
      </c>
      <c r="G111" s="31">
        <v>34</v>
      </c>
      <c r="H111" s="31">
        <v>312</v>
      </c>
      <c r="I111" s="31">
        <v>22</v>
      </c>
      <c r="J111" s="31">
        <v>312</v>
      </c>
      <c r="K111" s="31">
        <v>115</v>
      </c>
      <c r="L111" s="31">
        <v>312</v>
      </c>
      <c r="M111" s="31">
        <v>52</v>
      </c>
      <c r="N111" s="31">
        <v>96</v>
      </c>
      <c r="O111" s="31">
        <v>10</v>
      </c>
      <c r="P111" s="31">
        <v>159</v>
      </c>
      <c r="Q111" s="31">
        <v>301</v>
      </c>
      <c r="R111" s="31">
        <v>312</v>
      </c>
      <c r="T111" s="39" t="s">
        <v>116</v>
      </c>
      <c r="U111" s="32">
        <v>312</v>
      </c>
      <c r="V111" s="32">
        <v>246</v>
      </c>
      <c r="W111" s="32">
        <v>312</v>
      </c>
      <c r="X111" s="32">
        <v>0</v>
      </c>
      <c r="Y111" s="32">
        <v>53</v>
      </c>
      <c r="Z111" s="32">
        <v>34</v>
      </c>
      <c r="AA111" s="32">
        <v>312</v>
      </c>
      <c r="AB111" s="32">
        <v>22</v>
      </c>
      <c r="AC111" s="32">
        <v>312</v>
      </c>
      <c r="AD111" s="32">
        <v>115</v>
      </c>
      <c r="AE111" s="32">
        <v>312</v>
      </c>
      <c r="AF111" s="32">
        <v>52</v>
      </c>
      <c r="AG111" s="32">
        <v>96</v>
      </c>
      <c r="AH111" s="32">
        <v>10</v>
      </c>
      <c r="AI111" s="32">
        <v>159</v>
      </c>
      <c r="AJ111" s="32">
        <v>301</v>
      </c>
      <c r="AK111" s="32">
        <v>312</v>
      </c>
    </row>
    <row r="112" spans="1:37">
      <c r="A112" s="39" t="s">
        <v>152</v>
      </c>
      <c r="B112" s="32">
        <v>312</v>
      </c>
      <c r="C112" s="31">
        <v>262</v>
      </c>
      <c r="D112" s="31">
        <v>312</v>
      </c>
      <c r="E112" s="31">
        <v>312</v>
      </c>
      <c r="F112" s="31">
        <v>55</v>
      </c>
      <c r="G112" s="31">
        <v>70</v>
      </c>
      <c r="H112" s="31">
        <v>312</v>
      </c>
      <c r="I112" s="31">
        <v>24</v>
      </c>
      <c r="J112" s="31">
        <v>312</v>
      </c>
      <c r="K112" s="31">
        <v>120</v>
      </c>
      <c r="L112" s="31">
        <v>312</v>
      </c>
      <c r="M112" s="31">
        <v>63</v>
      </c>
      <c r="N112" s="31">
        <v>104</v>
      </c>
      <c r="O112" s="31">
        <v>71</v>
      </c>
      <c r="P112" s="31">
        <v>181</v>
      </c>
      <c r="Q112" s="31">
        <v>312</v>
      </c>
      <c r="R112" s="31">
        <v>312</v>
      </c>
      <c r="T112" s="39" t="s">
        <v>152</v>
      </c>
      <c r="U112" s="32">
        <v>312</v>
      </c>
      <c r="V112" s="32">
        <v>262</v>
      </c>
      <c r="W112" s="32">
        <v>312</v>
      </c>
      <c r="X112" s="32">
        <v>0</v>
      </c>
      <c r="Y112" s="32">
        <v>55</v>
      </c>
      <c r="Z112" s="32">
        <v>70</v>
      </c>
      <c r="AA112" s="32">
        <v>312</v>
      </c>
      <c r="AB112" s="32">
        <v>24</v>
      </c>
      <c r="AC112" s="32">
        <v>312</v>
      </c>
      <c r="AD112" s="32">
        <v>120</v>
      </c>
      <c r="AE112" s="32">
        <v>312</v>
      </c>
      <c r="AF112" s="32">
        <v>63</v>
      </c>
      <c r="AG112" s="32">
        <v>104</v>
      </c>
      <c r="AH112" s="32">
        <v>71</v>
      </c>
      <c r="AI112" s="32">
        <v>181</v>
      </c>
      <c r="AJ112" s="32">
        <v>312</v>
      </c>
      <c r="AK112" s="32">
        <v>312</v>
      </c>
    </row>
    <row r="113" spans="1:37">
      <c r="A113" s="39" t="s">
        <v>34</v>
      </c>
      <c r="B113" s="32">
        <v>46</v>
      </c>
      <c r="C113" s="31">
        <v>61</v>
      </c>
      <c r="D113" s="31">
        <v>27</v>
      </c>
      <c r="E113" s="31">
        <v>102</v>
      </c>
      <c r="F113" s="31">
        <v>6</v>
      </c>
      <c r="G113" s="31">
        <v>18</v>
      </c>
      <c r="H113" s="31">
        <v>44</v>
      </c>
      <c r="I113" s="31">
        <v>59</v>
      </c>
      <c r="J113" s="31">
        <v>93</v>
      </c>
      <c r="K113" s="31">
        <v>13</v>
      </c>
      <c r="L113" s="31">
        <v>312</v>
      </c>
      <c r="M113" s="31">
        <v>19</v>
      </c>
      <c r="N113" s="31">
        <v>28</v>
      </c>
      <c r="O113" s="31">
        <v>31</v>
      </c>
      <c r="P113" s="31">
        <v>141</v>
      </c>
      <c r="Q113" s="31">
        <v>113</v>
      </c>
      <c r="R113" s="31">
        <v>56</v>
      </c>
      <c r="T113" s="39" t="s">
        <v>34</v>
      </c>
      <c r="U113" s="32">
        <v>46</v>
      </c>
      <c r="V113" s="32">
        <v>61</v>
      </c>
      <c r="W113" s="32">
        <v>27</v>
      </c>
      <c r="X113" s="32">
        <v>0</v>
      </c>
      <c r="Y113" s="32">
        <v>6</v>
      </c>
      <c r="Z113" s="32">
        <v>18</v>
      </c>
      <c r="AA113" s="32">
        <v>44</v>
      </c>
      <c r="AB113" s="32">
        <v>59</v>
      </c>
      <c r="AC113" s="32">
        <v>93</v>
      </c>
      <c r="AD113" s="32">
        <v>13</v>
      </c>
      <c r="AE113" s="32">
        <v>312</v>
      </c>
      <c r="AF113" s="32">
        <v>19</v>
      </c>
      <c r="AG113" s="32">
        <v>28</v>
      </c>
      <c r="AH113" s="32">
        <v>31</v>
      </c>
      <c r="AI113" s="32">
        <v>141</v>
      </c>
      <c r="AJ113" s="32">
        <v>113</v>
      </c>
      <c r="AK113" s="32">
        <v>56</v>
      </c>
    </row>
    <row r="114" spans="1:37">
      <c r="A114" s="39" t="s">
        <v>46</v>
      </c>
      <c r="B114" s="32">
        <v>312</v>
      </c>
      <c r="C114" s="31">
        <v>140</v>
      </c>
      <c r="D114" s="31">
        <v>312</v>
      </c>
      <c r="E114" s="31">
        <v>310</v>
      </c>
      <c r="F114" s="31">
        <v>17</v>
      </c>
      <c r="G114" s="31">
        <v>29</v>
      </c>
      <c r="H114" s="31">
        <v>85</v>
      </c>
      <c r="I114" s="31">
        <v>312</v>
      </c>
      <c r="J114" s="31">
        <v>168</v>
      </c>
      <c r="K114" s="31">
        <v>48</v>
      </c>
      <c r="L114" s="31">
        <v>312</v>
      </c>
      <c r="M114" s="31">
        <v>21</v>
      </c>
      <c r="N114" s="31">
        <v>39</v>
      </c>
      <c r="O114" s="31">
        <v>47</v>
      </c>
      <c r="P114" s="31">
        <v>157</v>
      </c>
      <c r="Q114" s="31">
        <v>123</v>
      </c>
      <c r="R114" s="31">
        <v>243</v>
      </c>
      <c r="T114" s="39" t="s">
        <v>46</v>
      </c>
      <c r="U114" s="32">
        <v>312</v>
      </c>
      <c r="V114" s="32">
        <v>140</v>
      </c>
      <c r="W114" s="32">
        <v>312</v>
      </c>
      <c r="X114" s="32">
        <v>0</v>
      </c>
      <c r="Y114" s="32">
        <v>17</v>
      </c>
      <c r="Z114" s="32">
        <v>29</v>
      </c>
      <c r="AA114" s="32">
        <v>85</v>
      </c>
      <c r="AB114" s="32">
        <v>312</v>
      </c>
      <c r="AC114" s="32">
        <v>168</v>
      </c>
      <c r="AD114" s="32">
        <v>48</v>
      </c>
      <c r="AE114" s="32">
        <v>312</v>
      </c>
      <c r="AF114" s="32">
        <v>21</v>
      </c>
      <c r="AG114" s="32">
        <v>39</v>
      </c>
      <c r="AH114" s="32">
        <v>47</v>
      </c>
      <c r="AI114" s="32">
        <v>157</v>
      </c>
      <c r="AJ114" s="32">
        <v>123</v>
      </c>
      <c r="AK114" s="32">
        <v>243</v>
      </c>
    </row>
    <row r="115" spans="1:37">
      <c r="A115" s="39" t="s">
        <v>74</v>
      </c>
      <c r="B115" s="32">
        <v>312</v>
      </c>
      <c r="C115" s="31">
        <v>191</v>
      </c>
      <c r="D115" s="31">
        <v>312</v>
      </c>
      <c r="E115" s="31">
        <v>312</v>
      </c>
      <c r="F115" s="31">
        <v>45</v>
      </c>
      <c r="G115" s="31">
        <v>32</v>
      </c>
      <c r="H115" s="31">
        <v>312</v>
      </c>
      <c r="I115" s="31">
        <v>312</v>
      </c>
      <c r="J115" s="31">
        <v>237</v>
      </c>
      <c r="K115" s="31">
        <v>72</v>
      </c>
      <c r="L115" s="31">
        <v>312</v>
      </c>
      <c r="M115" s="31">
        <v>25</v>
      </c>
      <c r="N115" s="31">
        <v>50</v>
      </c>
      <c r="O115" s="31">
        <v>130</v>
      </c>
      <c r="P115" s="31">
        <v>212</v>
      </c>
      <c r="Q115" s="31">
        <v>166</v>
      </c>
      <c r="R115" s="31">
        <v>312</v>
      </c>
      <c r="T115" s="39" t="s">
        <v>74</v>
      </c>
      <c r="U115" s="32">
        <v>312</v>
      </c>
      <c r="V115" s="32">
        <v>191</v>
      </c>
      <c r="W115" s="32">
        <v>312</v>
      </c>
      <c r="X115" s="32">
        <v>0</v>
      </c>
      <c r="Y115" s="32">
        <v>45</v>
      </c>
      <c r="Z115" s="32">
        <v>32</v>
      </c>
      <c r="AA115" s="32">
        <v>312</v>
      </c>
      <c r="AB115" s="32">
        <v>312</v>
      </c>
      <c r="AC115" s="32">
        <v>237</v>
      </c>
      <c r="AD115" s="32">
        <v>72</v>
      </c>
      <c r="AE115" s="32">
        <v>312</v>
      </c>
      <c r="AF115" s="32">
        <v>25</v>
      </c>
      <c r="AG115" s="32">
        <v>50</v>
      </c>
      <c r="AH115" s="32">
        <v>130</v>
      </c>
      <c r="AI115" s="32">
        <v>212</v>
      </c>
      <c r="AJ115" s="32">
        <v>166</v>
      </c>
      <c r="AK115" s="32">
        <v>312</v>
      </c>
    </row>
    <row r="116" spans="1:37">
      <c r="A116" s="39" t="s">
        <v>44</v>
      </c>
      <c r="B116" s="32">
        <v>208</v>
      </c>
      <c r="C116" s="31">
        <v>40</v>
      </c>
      <c r="D116" s="31">
        <v>98</v>
      </c>
      <c r="E116" s="31">
        <v>43</v>
      </c>
      <c r="F116" s="31">
        <v>152</v>
      </c>
      <c r="G116" s="31">
        <v>207</v>
      </c>
      <c r="H116" s="31">
        <v>160</v>
      </c>
      <c r="I116" s="31">
        <v>69</v>
      </c>
      <c r="J116" s="31">
        <v>37</v>
      </c>
      <c r="K116" s="31">
        <v>15</v>
      </c>
      <c r="L116" s="31">
        <v>135</v>
      </c>
      <c r="M116" s="31">
        <v>90</v>
      </c>
      <c r="N116" s="31">
        <v>78</v>
      </c>
      <c r="O116" s="31">
        <v>33</v>
      </c>
      <c r="P116" s="31">
        <v>51</v>
      </c>
      <c r="Q116" s="31">
        <v>91</v>
      </c>
      <c r="R116" s="31">
        <v>298</v>
      </c>
      <c r="T116" s="39" t="s">
        <v>44</v>
      </c>
      <c r="U116" s="32">
        <v>208</v>
      </c>
      <c r="V116" s="32">
        <v>40</v>
      </c>
      <c r="W116" s="32">
        <v>98</v>
      </c>
      <c r="X116" s="32">
        <v>0</v>
      </c>
      <c r="Y116" s="32">
        <v>152</v>
      </c>
      <c r="Z116" s="32">
        <v>207</v>
      </c>
      <c r="AA116" s="32">
        <v>160</v>
      </c>
      <c r="AB116" s="32">
        <v>69</v>
      </c>
      <c r="AC116" s="32">
        <v>37</v>
      </c>
      <c r="AD116" s="32">
        <v>15</v>
      </c>
      <c r="AE116" s="32">
        <v>135</v>
      </c>
      <c r="AF116" s="32">
        <v>90</v>
      </c>
      <c r="AG116" s="32">
        <v>78</v>
      </c>
      <c r="AH116" s="32">
        <v>33</v>
      </c>
      <c r="AI116" s="32">
        <v>51</v>
      </c>
      <c r="AJ116" s="32">
        <v>91</v>
      </c>
      <c r="AK116" s="32">
        <v>298</v>
      </c>
    </row>
    <row r="117" spans="1:37">
      <c r="A117" s="39" t="s">
        <v>97</v>
      </c>
      <c r="B117" s="32">
        <v>247</v>
      </c>
      <c r="C117" s="31">
        <v>64</v>
      </c>
      <c r="D117" s="31">
        <v>211</v>
      </c>
      <c r="E117" s="31">
        <v>147</v>
      </c>
      <c r="F117" s="31">
        <v>188</v>
      </c>
      <c r="G117" s="31">
        <v>263</v>
      </c>
      <c r="H117" s="31">
        <v>312</v>
      </c>
      <c r="I117" s="31">
        <v>312</v>
      </c>
      <c r="J117" s="31">
        <v>38</v>
      </c>
      <c r="K117" s="31">
        <v>66</v>
      </c>
      <c r="L117" s="31">
        <v>312</v>
      </c>
      <c r="M117" s="31">
        <v>131</v>
      </c>
      <c r="N117" s="31">
        <v>149</v>
      </c>
      <c r="O117" s="31">
        <v>101</v>
      </c>
      <c r="P117" s="31">
        <v>132</v>
      </c>
      <c r="Q117" s="31">
        <v>103</v>
      </c>
      <c r="R117" s="31">
        <v>312</v>
      </c>
      <c r="T117" s="39" t="s">
        <v>97</v>
      </c>
      <c r="U117" s="32">
        <v>247</v>
      </c>
      <c r="V117" s="32">
        <v>64</v>
      </c>
      <c r="W117" s="32">
        <v>211</v>
      </c>
      <c r="X117" s="32">
        <v>0</v>
      </c>
      <c r="Y117" s="32">
        <v>188</v>
      </c>
      <c r="Z117" s="32">
        <v>263</v>
      </c>
      <c r="AA117" s="32">
        <v>312</v>
      </c>
      <c r="AB117" s="32">
        <v>312</v>
      </c>
      <c r="AC117" s="32">
        <v>38</v>
      </c>
      <c r="AD117" s="32">
        <v>66</v>
      </c>
      <c r="AE117" s="32">
        <v>312</v>
      </c>
      <c r="AF117" s="32">
        <v>131</v>
      </c>
      <c r="AG117" s="32">
        <v>149</v>
      </c>
      <c r="AH117" s="32">
        <v>101</v>
      </c>
      <c r="AI117" s="32">
        <v>132</v>
      </c>
      <c r="AJ117" s="32">
        <v>103</v>
      </c>
      <c r="AK117" s="32">
        <v>312</v>
      </c>
    </row>
    <row r="118" spans="1:37">
      <c r="A118" s="39" t="s">
        <v>150</v>
      </c>
      <c r="B118" s="32">
        <v>308</v>
      </c>
      <c r="C118" s="31">
        <v>105</v>
      </c>
      <c r="D118" s="31">
        <v>312</v>
      </c>
      <c r="E118" s="31">
        <v>302</v>
      </c>
      <c r="F118" s="31">
        <v>190</v>
      </c>
      <c r="G118" s="31">
        <v>309</v>
      </c>
      <c r="H118" s="31">
        <v>312</v>
      </c>
      <c r="I118" s="31">
        <v>312</v>
      </c>
      <c r="J118" s="31">
        <v>99</v>
      </c>
      <c r="K118" s="31">
        <v>77</v>
      </c>
      <c r="L118" s="31">
        <v>312</v>
      </c>
      <c r="M118" s="31">
        <v>158</v>
      </c>
      <c r="N118" s="31">
        <v>196</v>
      </c>
      <c r="O118" s="31">
        <v>209</v>
      </c>
      <c r="P118" s="31">
        <v>258</v>
      </c>
      <c r="Q118" s="31">
        <v>122</v>
      </c>
      <c r="R118" s="31">
        <v>312</v>
      </c>
      <c r="T118" s="39" t="s">
        <v>150</v>
      </c>
      <c r="U118" s="32">
        <v>308</v>
      </c>
      <c r="V118" s="32">
        <v>105</v>
      </c>
      <c r="W118" s="32">
        <v>312</v>
      </c>
      <c r="X118" s="32">
        <v>0</v>
      </c>
      <c r="Y118" s="32">
        <v>190</v>
      </c>
      <c r="Z118" s="32">
        <v>309</v>
      </c>
      <c r="AA118" s="32">
        <v>312</v>
      </c>
      <c r="AB118" s="32">
        <v>312</v>
      </c>
      <c r="AC118" s="32">
        <v>99</v>
      </c>
      <c r="AD118" s="32">
        <v>77</v>
      </c>
      <c r="AE118" s="32">
        <v>312</v>
      </c>
      <c r="AF118" s="32">
        <v>158</v>
      </c>
      <c r="AG118" s="32">
        <v>196</v>
      </c>
      <c r="AH118" s="32">
        <v>209</v>
      </c>
      <c r="AI118" s="32">
        <v>258</v>
      </c>
      <c r="AJ118" s="32">
        <v>122</v>
      </c>
      <c r="AK118" s="32">
        <v>312</v>
      </c>
    </row>
    <row r="119" spans="1:37">
      <c r="A119" s="39" t="s">
        <v>109</v>
      </c>
      <c r="B119" s="32">
        <v>170</v>
      </c>
      <c r="C119" s="31">
        <v>178</v>
      </c>
      <c r="D119" s="31">
        <v>312</v>
      </c>
      <c r="E119" s="31">
        <v>259</v>
      </c>
      <c r="F119" s="31">
        <v>68</v>
      </c>
      <c r="G119" s="31">
        <v>137</v>
      </c>
      <c r="H119" s="31">
        <v>124</v>
      </c>
      <c r="I119" s="31">
        <v>312</v>
      </c>
      <c r="J119" s="31">
        <v>109</v>
      </c>
      <c r="K119" s="31">
        <v>89</v>
      </c>
      <c r="L119" s="31">
        <v>312</v>
      </c>
      <c r="M119" s="31">
        <v>74</v>
      </c>
      <c r="N119" s="31">
        <v>260</v>
      </c>
      <c r="O119" s="31">
        <v>42</v>
      </c>
      <c r="P119" s="31">
        <v>241</v>
      </c>
      <c r="Q119" s="31">
        <v>165</v>
      </c>
      <c r="R119" s="31">
        <v>217</v>
      </c>
      <c r="T119" s="39" t="s">
        <v>109</v>
      </c>
      <c r="U119" s="32">
        <v>170</v>
      </c>
      <c r="V119" s="32">
        <v>178</v>
      </c>
      <c r="W119" s="32">
        <v>312</v>
      </c>
      <c r="X119" s="32">
        <v>0</v>
      </c>
      <c r="Y119" s="32">
        <v>68</v>
      </c>
      <c r="Z119" s="32">
        <v>137</v>
      </c>
      <c r="AA119" s="32">
        <v>124</v>
      </c>
      <c r="AB119" s="32">
        <v>312</v>
      </c>
      <c r="AC119" s="32">
        <v>109</v>
      </c>
      <c r="AD119" s="32">
        <v>89</v>
      </c>
      <c r="AE119" s="32">
        <v>312</v>
      </c>
      <c r="AF119" s="32">
        <v>74</v>
      </c>
      <c r="AG119" s="32">
        <v>260</v>
      </c>
      <c r="AH119" s="32">
        <v>42</v>
      </c>
      <c r="AI119" s="32">
        <v>241</v>
      </c>
      <c r="AJ119" s="32">
        <v>165</v>
      </c>
      <c r="AK119" s="32">
        <v>217</v>
      </c>
    </row>
    <row r="120" spans="1:37">
      <c r="A120" s="39" t="s">
        <v>148</v>
      </c>
      <c r="B120" s="32">
        <v>193</v>
      </c>
      <c r="C120" s="31">
        <v>186</v>
      </c>
      <c r="D120" s="31">
        <v>312</v>
      </c>
      <c r="E120" s="31">
        <v>292</v>
      </c>
      <c r="F120" s="31">
        <v>106</v>
      </c>
      <c r="G120" s="31">
        <v>261</v>
      </c>
      <c r="H120" s="31">
        <v>312</v>
      </c>
      <c r="I120" s="31">
        <v>312</v>
      </c>
      <c r="J120" s="31">
        <v>228</v>
      </c>
      <c r="K120" s="31">
        <v>145</v>
      </c>
      <c r="L120" s="31">
        <v>312</v>
      </c>
      <c r="M120" s="31">
        <v>111</v>
      </c>
      <c r="N120" s="31">
        <v>312</v>
      </c>
      <c r="O120" s="31">
        <v>182</v>
      </c>
      <c r="P120" s="31">
        <v>312</v>
      </c>
      <c r="Q120" s="31">
        <v>177</v>
      </c>
      <c r="R120" s="31">
        <v>224</v>
      </c>
      <c r="T120" s="39" t="s">
        <v>148</v>
      </c>
      <c r="U120" s="32">
        <v>193</v>
      </c>
      <c r="V120" s="32">
        <v>186</v>
      </c>
      <c r="W120" s="32">
        <v>312</v>
      </c>
      <c r="X120" s="32">
        <v>0</v>
      </c>
      <c r="Y120" s="32">
        <v>106</v>
      </c>
      <c r="Z120" s="32">
        <v>261</v>
      </c>
      <c r="AA120" s="32">
        <v>312</v>
      </c>
      <c r="AB120" s="32">
        <v>312</v>
      </c>
      <c r="AC120" s="32">
        <v>228</v>
      </c>
      <c r="AD120" s="32">
        <v>145</v>
      </c>
      <c r="AE120" s="32">
        <v>312</v>
      </c>
      <c r="AF120" s="32">
        <v>111</v>
      </c>
      <c r="AG120" s="32">
        <v>312</v>
      </c>
      <c r="AH120" s="32">
        <v>182</v>
      </c>
      <c r="AI120" s="32">
        <v>312</v>
      </c>
      <c r="AJ120" s="32">
        <v>177</v>
      </c>
      <c r="AK120" s="32">
        <v>224</v>
      </c>
    </row>
    <row r="121" spans="1:37">
      <c r="A121" s="39" t="s">
        <v>81</v>
      </c>
      <c r="B121" s="32">
        <v>312</v>
      </c>
      <c r="C121" s="31">
        <v>118</v>
      </c>
      <c r="D121" s="31">
        <v>79</v>
      </c>
      <c r="E121" s="31">
        <v>227</v>
      </c>
      <c r="F121" s="31">
        <v>82</v>
      </c>
      <c r="G121" s="31">
        <v>67</v>
      </c>
      <c r="H121" s="31">
        <v>60</v>
      </c>
      <c r="I121" s="31">
        <v>14</v>
      </c>
      <c r="J121" s="31">
        <v>119</v>
      </c>
      <c r="K121" s="31">
        <v>180</v>
      </c>
      <c r="L121" s="31">
        <v>312</v>
      </c>
      <c r="M121" s="31">
        <v>107</v>
      </c>
      <c r="N121" s="31">
        <v>81</v>
      </c>
      <c r="O121" s="31">
        <v>87</v>
      </c>
      <c r="P121" s="31">
        <v>84</v>
      </c>
      <c r="Q121" s="31">
        <v>299</v>
      </c>
      <c r="R121" s="31">
        <v>242</v>
      </c>
      <c r="T121" s="39" t="s">
        <v>81</v>
      </c>
      <c r="U121" s="32">
        <v>312</v>
      </c>
      <c r="V121" s="32">
        <v>118</v>
      </c>
      <c r="W121" s="32">
        <v>79</v>
      </c>
      <c r="X121" s="32">
        <v>0</v>
      </c>
      <c r="Y121" s="32">
        <v>82</v>
      </c>
      <c r="Z121" s="32">
        <v>67</v>
      </c>
      <c r="AA121" s="32">
        <v>60</v>
      </c>
      <c r="AB121" s="32">
        <v>14</v>
      </c>
      <c r="AC121" s="32">
        <v>119</v>
      </c>
      <c r="AD121" s="32">
        <v>180</v>
      </c>
      <c r="AE121" s="32">
        <v>312</v>
      </c>
      <c r="AF121" s="32">
        <v>107</v>
      </c>
      <c r="AG121" s="32">
        <v>81</v>
      </c>
      <c r="AH121" s="32">
        <v>87</v>
      </c>
      <c r="AI121" s="32">
        <v>84</v>
      </c>
      <c r="AJ121" s="32">
        <v>299</v>
      </c>
      <c r="AK121" s="32">
        <v>242</v>
      </c>
    </row>
    <row r="122" spans="1:37">
      <c r="A122" s="39" t="s">
        <v>129</v>
      </c>
      <c r="B122" s="32">
        <v>312</v>
      </c>
      <c r="C122" s="31">
        <v>156</v>
      </c>
      <c r="D122" s="31">
        <v>139</v>
      </c>
      <c r="E122" s="31">
        <v>235</v>
      </c>
      <c r="F122" s="31">
        <v>162</v>
      </c>
      <c r="G122" s="31">
        <v>88</v>
      </c>
      <c r="H122" s="31">
        <v>226</v>
      </c>
      <c r="I122" s="31">
        <v>73</v>
      </c>
      <c r="J122" s="31">
        <v>282</v>
      </c>
      <c r="K122" s="31">
        <v>230</v>
      </c>
      <c r="L122" s="31">
        <v>312</v>
      </c>
      <c r="M122" s="31">
        <v>197</v>
      </c>
      <c r="N122" s="31">
        <v>189</v>
      </c>
      <c r="O122" s="31">
        <v>288</v>
      </c>
      <c r="P122" s="31">
        <v>128</v>
      </c>
      <c r="Q122" s="31">
        <v>312</v>
      </c>
      <c r="R122" s="31">
        <v>312</v>
      </c>
      <c r="T122" s="39" t="s">
        <v>129</v>
      </c>
      <c r="U122" s="32">
        <v>312</v>
      </c>
      <c r="V122" s="32">
        <v>156</v>
      </c>
      <c r="W122" s="32">
        <v>139</v>
      </c>
      <c r="X122" s="32">
        <v>0</v>
      </c>
      <c r="Y122" s="32">
        <v>162</v>
      </c>
      <c r="Z122" s="32">
        <v>88</v>
      </c>
      <c r="AA122" s="32">
        <v>226</v>
      </c>
      <c r="AB122" s="32">
        <v>73</v>
      </c>
      <c r="AC122" s="32">
        <v>282</v>
      </c>
      <c r="AD122" s="32">
        <v>230</v>
      </c>
      <c r="AE122" s="32">
        <v>312</v>
      </c>
      <c r="AF122" s="32">
        <v>197</v>
      </c>
      <c r="AG122" s="32">
        <v>189</v>
      </c>
      <c r="AH122" s="32">
        <v>288</v>
      </c>
      <c r="AI122" s="32">
        <v>128</v>
      </c>
      <c r="AJ122" s="32">
        <v>312</v>
      </c>
      <c r="AK122" s="32">
        <v>312</v>
      </c>
    </row>
    <row r="123" spans="1:37">
      <c r="A123" s="39" t="s">
        <v>112</v>
      </c>
      <c r="B123" s="32">
        <v>161</v>
      </c>
      <c r="C123" s="31">
        <v>312</v>
      </c>
      <c r="D123" s="31">
        <v>216</v>
      </c>
      <c r="E123" s="31">
        <v>75</v>
      </c>
      <c r="F123" s="31">
        <v>110</v>
      </c>
      <c r="G123" s="31">
        <v>49</v>
      </c>
      <c r="H123" s="31">
        <v>95</v>
      </c>
      <c r="I123" s="31">
        <v>127</v>
      </c>
      <c r="J123" s="31">
        <v>233</v>
      </c>
      <c r="K123" s="31">
        <v>146</v>
      </c>
      <c r="L123" s="31">
        <v>312</v>
      </c>
      <c r="M123" s="31">
        <v>54</v>
      </c>
      <c r="N123" s="31">
        <v>65</v>
      </c>
      <c r="O123" s="31">
        <v>174</v>
      </c>
      <c r="P123" s="31">
        <v>250</v>
      </c>
      <c r="Q123" s="31">
        <v>229</v>
      </c>
      <c r="R123" s="31">
        <v>285</v>
      </c>
      <c r="T123" s="39" t="s">
        <v>112</v>
      </c>
      <c r="U123" s="32">
        <v>161</v>
      </c>
      <c r="V123" s="32">
        <v>312</v>
      </c>
      <c r="W123" s="32">
        <v>216</v>
      </c>
      <c r="X123" s="32">
        <v>0</v>
      </c>
      <c r="Y123" s="32">
        <v>110</v>
      </c>
      <c r="Z123" s="32">
        <v>49</v>
      </c>
      <c r="AA123" s="32">
        <v>95</v>
      </c>
      <c r="AB123" s="32">
        <v>127</v>
      </c>
      <c r="AC123" s="32">
        <v>233</v>
      </c>
      <c r="AD123" s="32">
        <v>146</v>
      </c>
      <c r="AE123" s="32">
        <v>312</v>
      </c>
      <c r="AF123" s="32">
        <v>54</v>
      </c>
      <c r="AG123" s="32">
        <v>65</v>
      </c>
      <c r="AH123" s="32">
        <v>174</v>
      </c>
      <c r="AI123" s="32">
        <v>250</v>
      </c>
      <c r="AJ123" s="32">
        <v>229</v>
      </c>
      <c r="AK123" s="32">
        <v>285</v>
      </c>
    </row>
    <row r="124" spans="1:37">
      <c r="A124" s="39" t="s">
        <v>134</v>
      </c>
      <c r="B124" s="32">
        <v>204</v>
      </c>
      <c r="C124" s="31">
        <v>312</v>
      </c>
      <c r="D124" s="31">
        <v>231</v>
      </c>
      <c r="E124" s="31">
        <v>164</v>
      </c>
      <c r="F124" s="31">
        <v>155</v>
      </c>
      <c r="G124" s="31">
        <v>86</v>
      </c>
      <c r="H124" s="31">
        <v>268</v>
      </c>
      <c r="I124" s="31">
        <v>312</v>
      </c>
      <c r="J124" s="31">
        <v>234</v>
      </c>
      <c r="K124" s="31">
        <v>173</v>
      </c>
      <c r="L124" s="31">
        <v>312</v>
      </c>
      <c r="M124" s="31">
        <v>256</v>
      </c>
      <c r="N124" s="31">
        <v>142</v>
      </c>
      <c r="O124" s="31">
        <v>287</v>
      </c>
      <c r="P124" s="31">
        <v>255</v>
      </c>
      <c r="Q124" s="31">
        <v>291</v>
      </c>
      <c r="R124" s="31">
        <v>297</v>
      </c>
      <c r="T124" s="39" t="s">
        <v>134</v>
      </c>
      <c r="U124" s="32">
        <v>204</v>
      </c>
      <c r="V124" s="32">
        <v>312</v>
      </c>
      <c r="W124" s="32">
        <v>231</v>
      </c>
      <c r="X124" s="32">
        <v>0</v>
      </c>
      <c r="Y124" s="32">
        <v>155</v>
      </c>
      <c r="Z124" s="32">
        <v>86</v>
      </c>
      <c r="AA124" s="32">
        <v>268</v>
      </c>
      <c r="AB124" s="32">
        <v>312</v>
      </c>
      <c r="AC124" s="32">
        <v>234</v>
      </c>
      <c r="AD124" s="32">
        <v>173</v>
      </c>
      <c r="AE124" s="32">
        <v>312</v>
      </c>
      <c r="AF124" s="32">
        <v>256</v>
      </c>
      <c r="AG124" s="32">
        <v>142</v>
      </c>
      <c r="AH124" s="32">
        <v>287</v>
      </c>
      <c r="AI124" s="32">
        <v>255</v>
      </c>
      <c r="AJ124" s="32">
        <v>291</v>
      </c>
      <c r="AK124" s="32">
        <v>297</v>
      </c>
    </row>
    <row r="125" spans="1:37">
      <c r="A125" s="39" t="s">
        <v>187</v>
      </c>
      <c r="B125" s="32">
        <v>94</v>
      </c>
      <c r="C125" s="31">
        <v>169</v>
      </c>
      <c r="D125" s="31">
        <v>312</v>
      </c>
      <c r="E125" s="31">
        <v>201</v>
      </c>
      <c r="F125" s="31">
        <v>210</v>
      </c>
      <c r="G125" s="31">
        <v>253</v>
      </c>
      <c r="H125" s="31">
        <v>264</v>
      </c>
      <c r="I125" s="31">
        <v>179</v>
      </c>
      <c r="J125" s="31">
        <v>194</v>
      </c>
      <c r="K125" s="31">
        <v>184</v>
      </c>
      <c r="L125" s="31">
        <v>312</v>
      </c>
      <c r="M125" s="31">
        <v>176</v>
      </c>
      <c r="N125" s="31">
        <v>203</v>
      </c>
      <c r="O125" s="31">
        <v>249</v>
      </c>
      <c r="P125" s="31">
        <v>218</v>
      </c>
      <c r="Q125" s="31">
        <v>275</v>
      </c>
      <c r="R125" s="31">
        <v>116</v>
      </c>
      <c r="T125" s="39" t="s">
        <v>187</v>
      </c>
      <c r="U125" s="32">
        <v>94</v>
      </c>
      <c r="V125" s="32">
        <v>169</v>
      </c>
      <c r="W125" s="32">
        <v>312</v>
      </c>
      <c r="X125" s="32">
        <v>0</v>
      </c>
      <c r="Y125" s="32">
        <v>210</v>
      </c>
      <c r="Z125" s="32">
        <v>253</v>
      </c>
      <c r="AA125" s="32">
        <v>264</v>
      </c>
      <c r="AB125" s="32">
        <v>179</v>
      </c>
      <c r="AC125" s="32">
        <v>194</v>
      </c>
      <c r="AD125" s="32">
        <v>184</v>
      </c>
      <c r="AE125" s="32">
        <v>312</v>
      </c>
      <c r="AF125" s="32">
        <v>176</v>
      </c>
      <c r="AG125" s="32">
        <v>203</v>
      </c>
      <c r="AH125" s="32">
        <v>249</v>
      </c>
      <c r="AI125" s="32">
        <v>218</v>
      </c>
      <c r="AJ125" s="32">
        <v>275</v>
      </c>
      <c r="AK125" s="32">
        <v>116</v>
      </c>
    </row>
    <row r="126" spans="1:37">
      <c r="A126" s="39" t="s">
        <v>310</v>
      </c>
      <c r="B126" s="32">
        <v>195</v>
      </c>
      <c r="C126" s="31">
        <v>312</v>
      </c>
      <c r="D126" s="31">
        <v>312</v>
      </c>
      <c r="E126" s="31">
        <v>312</v>
      </c>
      <c r="F126" s="31">
        <v>213</v>
      </c>
      <c r="G126" s="31">
        <v>312</v>
      </c>
      <c r="H126" s="31">
        <v>312</v>
      </c>
      <c r="I126" s="31">
        <v>312</v>
      </c>
      <c r="J126" s="31">
        <v>205</v>
      </c>
      <c r="K126" s="31">
        <v>214</v>
      </c>
      <c r="L126" s="31">
        <v>312</v>
      </c>
      <c r="M126" s="31">
        <v>266</v>
      </c>
      <c r="N126" s="31">
        <v>305</v>
      </c>
      <c r="O126" s="31">
        <v>273</v>
      </c>
      <c r="P126" s="31">
        <v>232</v>
      </c>
      <c r="Q126" s="31">
        <v>304</v>
      </c>
      <c r="R126" s="31">
        <v>219</v>
      </c>
      <c r="T126" s="39" t="s">
        <v>310</v>
      </c>
      <c r="U126" s="32">
        <v>195</v>
      </c>
      <c r="V126" s="32">
        <v>312</v>
      </c>
      <c r="W126" s="32">
        <v>312</v>
      </c>
      <c r="X126" s="32">
        <v>0</v>
      </c>
      <c r="Y126" s="32">
        <v>213</v>
      </c>
      <c r="Z126" s="32">
        <v>312</v>
      </c>
      <c r="AA126" s="32">
        <v>312</v>
      </c>
      <c r="AB126" s="32">
        <v>312</v>
      </c>
      <c r="AC126" s="32">
        <v>205</v>
      </c>
      <c r="AD126" s="32">
        <v>214</v>
      </c>
      <c r="AE126" s="32">
        <v>312</v>
      </c>
      <c r="AF126" s="32">
        <v>266</v>
      </c>
      <c r="AG126" s="32">
        <v>305</v>
      </c>
      <c r="AH126" s="32">
        <v>273</v>
      </c>
      <c r="AI126" s="32">
        <v>232</v>
      </c>
      <c r="AJ126" s="32">
        <v>304</v>
      </c>
      <c r="AK126" s="32">
        <v>219</v>
      </c>
    </row>
    <row r="127" spans="1:37">
      <c r="A127" s="39" t="s">
        <v>141</v>
      </c>
      <c r="B127" s="32">
        <v>133</v>
      </c>
      <c r="C127" s="31">
        <v>198</v>
      </c>
      <c r="D127" s="31">
        <v>312</v>
      </c>
      <c r="E127" s="31">
        <v>289</v>
      </c>
      <c r="F127" s="31">
        <v>252</v>
      </c>
      <c r="G127" s="31">
        <v>272</v>
      </c>
      <c r="H127" s="31">
        <v>245</v>
      </c>
      <c r="I127" s="31">
        <v>312</v>
      </c>
      <c r="J127" s="31">
        <v>183</v>
      </c>
      <c r="K127" s="31">
        <v>83</v>
      </c>
      <c r="L127" s="31">
        <v>312</v>
      </c>
      <c r="M127" s="31">
        <v>172</v>
      </c>
      <c r="N127" s="31">
        <v>307</v>
      </c>
      <c r="O127" s="31">
        <v>312</v>
      </c>
      <c r="P127" s="31">
        <v>312</v>
      </c>
      <c r="Q127" s="31">
        <v>312</v>
      </c>
      <c r="R127" s="31">
        <v>312</v>
      </c>
      <c r="T127" s="39" t="s">
        <v>141</v>
      </c>
      <c r="U127" s="32">
        <v>133</v>
      </c>
      <c r="V127" s="32">
        <v>198</v>
      </c>
      <c r="W127" s="32">
        <v>312</v>
      </c>
      <c r="X127" s="32">
        <v>0</v>
      </c>
      <c r="Y127" s="32">
        <v>252</v>
      </c>
      <c r="Z127" s="32">
        <v>272</v>
      </c>
      <c r="AA127" s="32">
        <v>245</v>
      </c>
      <c r="AB127" s="32">
        <v>312</v>
      </c>
      <c r="AC127" s="32">
        <v>183</v>
      </c>
      <c r="AD127" s="32">
        <v>83</v>
      </c>
      <c r="AE127" s="32">
        <v>312</v>
      </c>
      <c r="AF127" s="32">
        <v>172</v>
      </c>
      <c r="AG127" s="32">
        <v>307</v>
      </c>
      <c r="AH127" s="32">
        <v>312</v>
      </c>
      <c r="AI127" s="32">
        <v>312</v>
      </c>
      <c r="AJ127" s="32">
        <v>312</v>
      </c>
      <c r="AK127" s="32">
        <v>312</v>
      </c>
    </row>
    <row r="128" spans="1:37">
      <c r="A128" s="39" t="s">
        <v>288</v>
      </c>
      <c r="B128" s="32">
        <v>223</v>
      </c>
      <c r="C128" s="31">
        <v>295</v>
      </c>
      <c r="D128" s="31">
        <v>312</v>
      </c>
      <c r="E128" s="31">
        <v>312</v>
      </c>
      <c r="F128" s="31">
        <v>312</v>
      </c>
      <c r="G128" s="31">
        <v>312</v>
      </c>
      <c r="H128" s="31">
        <v>312</v>
      </c>
      <c r="I128" s="31">
        <v>312</v>
      </c>
      <c r="J128" s="31">
        <v>276</v>
      </c>
      <c r="K128" s="31">
        <v>278</v>
      </c>
      <c r="L128" s="31">
        <v>312</v>
      </c>
      <c r="M128" s="31">
        <v>251</v>
      </c>
      <c r="N128" s="31">
        <v>312</v>
      </c>
      <c r="O128" s="31">
        <v>312</v>
      </c>
      <c r="P128" s="31">
        <v>312</v>
      </c>
      <c r="Q128" s="31">
        <v>312</v>
      </c>
      <c r="R128" s="31">
        <v>312</v>
      </c>
      <c r="T128" s="39" t="s">
        <v>288</v>
      </c>
      <c r="U128" s="32">
        <v>223</v>
      </c>
      <c r="V128" s="32">
        <v>295</v>
      </c>
      <c r="W128" s="32">
        <v>312</v>
      </c>
      <c r="X128" s="32">
        <v>0</v>
      </c>
      <c r="Y128" s="32">
        <v>312</v>
      </c>
      <c r="Z128" s="32">
        <v>312</v>
      </c>
      <c r="AA128" s="32">
        <v>312</v>
      </c>
      <c r="AB128" s="32">
        <v>312</v>
      </c>
      <c r="AC128" s="32">
        <v>276</v>
      </c>
      <c r="AD128" s="32">
        <v>278</v>
      </c>
      <c r="AE128" s="32">
        <v>312</v>
      </c>
      <c r="AF128" s="32">
        <v>251</v>
      </c>
      <c r="AG128" s="32">
        <v>312</v>
      </c>
      <c r="AH128" s="32">
        <v>312</v>
      </c>
      <c r="AI128" s="32">
        <v>312</v>
      </c>
      <c r="AJ128" s="32">
        <v>312</v>
      </c>
      <c r="AK128" s="32">
        <v>312</v>
      </c>
    </row>
    <row r="129" spans="1:37">
      <c r="A129" s="39"/>
      <c r="B129" s="62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T129" s="39"/>
      <c r="U129" s="3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</row>
    <row r="130" spans="1:37">
      <c r="A130" s="39" t="s">
        <v>441</v>
      </c>
      <c r="B130" s="31">
        <v>4678</v>
      </c>
      <c r="C130" s="31">
        <v>3629</v>
      </c>
      <c r="D130" s="31">
        <v>4636</v>
      </c>
      <c r="E130" s="31">
        <v>4527</v>
      </c>
      <c r="F130" s="31">
        <v>2417</v>
      </c>
      <c r="G130" s="31">
        <v>2826</v>
      </c>
      <c r="H130" s="31">
        <v>4334</v>
      </c>
      <c r="I130" s="31">
        <v>3708</v>
      </c>
      <c r="J130" s="31">
        <v>3630</v>
      </c>
      <c r="K130" s="31">
        <v>2371</v>
      </c>
      <c r="L130" s="31">
        <v>5618</v>
      </c>
      <c r="M130" s="31">
        <v>2252</v>
      </c>
      <c r="N130" s="31">
        <v>3015</v>
      </c>
      <c r="O130" s="31">
        <v>2843</v>
      </c>
      <c r="P130" s="31">
        <v>3772</v>
      </c>
      <c r="Q130" s="31">
        <v>4401</v>
      </c>
      <c r="R130" s="31">
        <v>5317</v>
      </c>
      <c r="T130" s="39" t="s">
        <v>441</v>
      </c>
      <c r="U130" s="31">
        <v>4678</v>
      </c>
      <c r="V130" s="31">
        <v>3629</v>
      </c>
      <c r="W130" s="31">
        <v>4636</v>
      </c>
      <c r="X130" s="31">
        <v>0</v>
      </c>
      <c r="Y130" s="31">
        <v>2417</v>
      </c>
      <c r="Z130" s="31">
        <v>2826</v>
      </c>
      <c r="AA130" s="31">
        <v>4334</v>
      </c>
      <c r="AB130" s="31">
        <v>3708</v>
      </c>
      <c r="AC130" s="31">
        <v>3630</v>
      </c>
      <c r="AD130" s="31">
        <v>2371</v>
      </c>
      <c r="AE130" s="31">
        <v>5618</v>
      </c>
      <c r="AF130" s="31">
        <v>2252</v>
      </c>
      <c r="AG130" s="31">
        <v>3015</v>
      </c>
      <c r="AH130" s="31">
        <v>2843</v>
      </c>
      <c r="AI130" s="31">
        <v>3772</v>
      </c>
      <c r="AJ130" s="31">
        <v>4401</v>
      </c>
      <c r="AK130" s="31">
        <v>5317</v>
      </c>
    </row>
    <row r="131" spans="1:37">
      <c r="A131" s="39"/>
      <c r="B131" s="62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T131" s="39"/>
      <c r="U131" s="62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</row>
    <row r="132" spans="1:37">
      <c r="A132" s="39" t="s">
        <v>431</v>
      </c>
      <c r="B132" s="32">
        <v>15</v>
      </c>
      <c r="C132" s="31">
        <v>7</v>
      </c>
      <c r="D132" s="31">
        <v>14</v>
      </c>
      <c r="E132" s="31">
        <v>13</v>
      </c>
      <c r="F132" s="31">
        <v>3</v>
      </c>
      <c r="G132" s="31">
        <v>4</v>
      </c>
      <c r="H132" s="31">
        <v>11</v>
      </c>
      <c r="I132" s="31">
        <v>9</v>
      </c>
      <c r="J132" s="31">
        <v>8</v>
      </c>
      <c r="K132" s="31">
        <v>2</v>
      </c>
      <c r="L132" s="31">
        <v>17</v>
      </c>
      <c r="M132" s="31">
        <v>1</v>
      </c>
      <c r="N132" s="31">
        <v>6</v>
      </c>
      <c r="O132" s="31">
        <v>5</v>
      </c>
      <c r="P132" s="31">
        <v>10</v>
      </c>
      <c r="Q132" s="31">
        <v>12</v>
      </c>
      <c r="R132" s="31">
        <v>16</v>
      </c>
      <c r="T132" s="39" t="s">
        <v>431</v>
      </c>
      <c r="U132" s="32">
        <v>14</v>
      </c>
      <c r="V132" s="32">
        <v>7</v>
      </c>
      <c r="W132" s="32">
        <v>13</v>
      </c>
      <c r="X132" s="32">
        <v>0</v>
      </c>
      <c r="Y132" s="32">
        <v>3</v>
      </c>
      <c r="Z132" s="32">
        <v>4</v>
      </c>
      <c r="AA132" s="32">
        <v>11</v>
      </c>
      <c r="AB132" s="32">
        <v>9</v>
      </c>
      <c r="AC132" s="32">
        <v>8</v>
      </c>
      <c r="AD132" s="32">
        <v>2</v>
      </c>
      <c r="AE132" s="32">
        <v>16</v>
      </c>
      <c r="AF132" s="32">
        <v>1</v>
      </c>
      <c r="AG132" s="32">
        <v>6</v>
      </c>
      <c r="AH132" s="32">
        <v>5</v>
      </c>
      <c r="AI132" s="32">
        <v>10</v>
      </c>
      <c r="AJ132" s="32">
        <v>12</v>
      </c>
      <c r="AK132" s="32">
        <v>15</v>
      </c>
    </row>
    <row r="133" spans="1:37">
      <c r="A133" s="39"/>
      <c r="B133" s="62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T133" s="39"/>
      <c r="U133" s="62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</row>
    <row r="134" spans="1:37">
      <c r="A134" s="39" t="s">
        <v>159</v>
      </c>
      <c r="B134" s="62"/>
      <c r="C134" s="31">
        <v>281</v>
      </c>
      <c r="D134" s="31"/>
      <c r="E134" s="31"/>
      <c r="F134" s="31">
        <v>57</v>
      </c>
      <c r="G134" s="31">
        <v>108</v>
      </c>
      <c r="H134" s="31"/>
      <c r="I134" s="31">
        <v>35</v>
      </c>
      <c r="J134" s="31"/>
      <c r="K134" s="31">
        <v>121</v>
      </c>
      <c r="L134" s="31"/>
      <c r="M134" s="31">
        <v>97</v>
      </c>
      <c r="N134" s="31">
        <v>112</v>
      </c>
      <c r="O134" s="31">
        <v>80</v>
      </c>
      <c r="P134" s="31">
        <v>240</v>
      </c>
      <c r="Q134" s="31"/>
      <c r="R134" s="31"/>
      <c r="T134" s="39" t="s">
        <v>159</v>
      </c>
      <c r="U134" s="32">
        <v>0</v>
      </c>
      <c r="V134" s="32">
        <v>281</v>
      </c>
      <c r="W134" s="32">
        <v>0</v>
      </c>
      <c r="X134" s="32">
        <v>0</v>
      </c>
      <c r="Y134" s="32">
        <v>57</v>
      </c>
      <c r="Z134" s="32">
        <v>108</v>
      </c>
      <c r="AA134" s="32">
        <v>0</v>
      </c>
      <c r="AB134" s="32">
        <v>35</v>
      </c>
      <c r="AC134" s="32">
        <v>0</v>
      </c>
      <c r="AD134" s="32">
        <v>121</v>
      </c>
      <c r="AE134" s="32">
        <v>0</v>
      </c>
      <c r="AF134" s="32">
        <v>97</v>
      </c>
      <c r="AG134" s="32">
        <v>112</v>
      </c>
      <c r="AH134" s="32">
        <v>80</v>
      </c>
      <c r="AI134" s="32">
        <v>240</v>
      </c>
      <c r="AJ134" s="32">
        <v>0</v>
      </c>
      <c r="AK134" s="32">
        <v>0</v>
      </c>
    </row>
    <row r="135" spans="1:37">
      <c r="A135" s="39" t="s">
        <v>163</v>
      </c>
      <c r="B135" s="62"/>
      <c r="C135" s="31">
        <v>283</v>
      </c>
      <c r="D135" s="31"/>
      <c r="E135" s="31"/>
      <c r="F135" s="31">
        <v>76</v>
      </c>
      <c r="G135" s="31">
        <v>138</v>
      </c>
      <c r="H135" s="31"/>
      <c r="I135" s="31"/>
      <c r="J135" s="31"/>
      <c r="K135" s="31">
        <v>129</v>
      </c>
      <c r="L135" s="31"/>
      <c r="M135" s="31">
        <v>163</v>
      </c>
      <c r="N135" s="31">
        <v>134</v>
      </c>
      <c r="O135" s="31">
        <v>92</v>
      </c>
      <c r="P135" s="31">
        <v>248</v>
      </c>
      <c r="Q135" s="31"/>
      <c r="R135" s="31"/>
      <c r="T135" s="39" t="s">
        <v>163</v>
      </c>
      <c r="U135" s="32">
        <v>0</v>
      </c>
      <c r="V135" s="32">
        <v>283</v>
      </c>
      <c r="W135" s="32">
        <v>0</v>
      </c>
      <c r="X135" s="32">
        <v>0</v>
      </c>
      <c r="Y135" s="32">
        <v>76</v>
      </c>
      <c r="Z135" s="32">
        <v>138</v>
      </c>
      <c r="AA135" s="32">
        <v>0</v>
      </c>
      <c r="AB135" s="32">
        <v>0</v>
      </c>
      <c r="AC135" s="32">
        <v>0</v>
      </c>
      <c r="AD135" s="32">
        <v>129</v>
      </c>
      <c r="AE135" s="32">
        <v>0</v>
      </c>
      <c r="AF135" s="32">
        <v>163</v>
      </c>
      <c r="AG135" s="32">
        <v>134</v>
      </c>
      <c r="AH135" s="32">
        <v>92</v>
      </c>
      <c r="AI135" s="32">
        <v>248</v>
      </c>
      <c r="AJ135" s="32">
        <v>0</v>
      </c>
      <c r="AK135" s="32">
        <v>0</v>
      </c>
    </row>
    <row r="136" spans="1:37">
      <c r="A136" s="39" t="s">
        <v>224</v>
      </c>
      <c r="B136" s="62"/>
      <c r="C136" s="31">
        <v>303</v>
      </c>
      <c r="D136" s="31"/>
      <c r="E136" s="31"/>
      <c r="F136" s="31">
        <v>206</v>
      </c>
      <c r="G136" s="31">
        <v>257</v>
      </c>
      <c r="H136" s="31"/>
      <c r="I136" s="31"/>
      <c r="J136" s="31"/>
      <c r="K136" s="31">
        <v>148</v>
      </c>
      <c r="L136" s="31"/>
      <c r="M136" s="31">
        <v>185</v>
      </c>
      <c r="N136" s="31">
        <v>136</v>
      </c>
      <c r="O136" s="31">
        <v>117</v>
      </c>
      <c r="P136" s="31">
        <v>300</v>
      </c>
      <c r="Q136" s="31"/>
      <c r="R136" s="31"/>
      <c r="T136" s="39" t="s">
        <v>224</v>
      </c>
      <c r="U136" s="32">
        <v>0</v>
      </c>
      <c r="V136" s="32">
        <v>303</v>
      </c>
      <c r="W136" s="32">
        <v>0</v>
      </c>
      <c r="X136" s="32">
        <v>0</v>
      </c>
      <c r="Y136" s="32">
        <v>206</v>
      </c>
      <c r="Z136" s="32">
        <v>257</v>
      </c>
      <c r="AA136" s="32">
        <v>0</v>
      </c>
      <c r="AB136" s="32">
        <v>0</v>
      </c>
      <c r="AC136" s="32">
        <v>0</v>
      </c>
      <c r="AD136" s="32">
        <v>148</v>
      </c>
      <c r="AE136" s="32">
        <v>0</v>
      </c>
      <c r="AF136" s="32">
        <v>185</v>
      </c>
      <c r="AG136" s="32">
        <v>136</v>
      </c>
      <c r="AH136" s="32">
        <v>117</v>
      </c>
      <c r="AI136" s="32">
        <v>300</v>
      </c>
      <c r="AJ136" s="32">
        <v>0</v>
      </c>
      <c r="AK136" s="32">
        <v>0</v>
      </c>
    </row>
    <row r="137" spans="1:37">
      <c r="A137" s="39" t="s">
        <v>239</v>
      </c>
      <c r="B137" s="62"/>
      <c r="C137" s="31">
        <v>306</v>
      </c>
      <c r="D137" s="31"/>
      <c r="E137" s="31"/>
      <c r="F137" s="31">
        <v>280</v>
      </c>
      <c r="G137" s="31"/>
      <c r="H137" s="31"/>
      <c r="I137" s="31"/>
      <c r="J137" s="31"/>
      <c r="K137" s="31">
        <v>151</v>
      </c>
      <c r="L137" s="31"/>
      <c r="M137" s="31">
        <v>192</v>
      </c>
      <c r="N137" s="31">
        <v>143</v>
      </c>
      <c r="O137" s="31">
        <v>126</v>
      </c>
      <c r="P137" s="31"/>
      <c r="Q137" s="31"/>
      <c r="R137" s="31"/>
      <c r="T137" s="39" t="s">
        <v>239</v>
      </c>
      <c r="U137" s="32">
        <v>0</v>
      </c>
      <c r="V137" s="32">
        <v>306</v>
      </c>
      <c r="W137" s="32">
        <v>0</v>
      </c>
      <c r="X137" s="32">
        <v>0</v>
      </c>
      <c r="Y137" s="32">
        <v>280</v>
      </c>
      <c r="Z137" s="32">
        <v>0</v>
      </c>
      <c r="AA137" s="32">
        <v>0</v>
      </c>
      <c r="AB137" s="32">
        <v>0</v>
      </c>
      <c r="AC137" s="32">
        <v>0</v>
      </c>
      <c r="AD137" s="32">
        <v>151</v>
      </c>
      <c r="AE137" s="32">
        <v>0</v>
      </c>
      <c r="AF137" s="32">
        <v>192</v>
      </c>
      <c r="AG137" s="32">
        <v>143</v>
      </c>
      <c r="AH137" s="32">
        <v>126</v>
      </c>
      <c r="AI137" s="32">
        <v>0</v>
      </c>
      <c r="AJ137" s="32">
        <v>0</v>
      </c>
      <c r="AK137" s="32">
        <v>0</v>
      </c>
    </row>
    <row r="138" spans="1:37">
      <c r="A138" s="39" t="s">
        <v>250</v>
      </c>
      <c r="B138" s="62"/>
      <c r="C138" s="31">
        <v>296</v>
      </c>
      <c r="D138" s="31">
        <v>187</v>
      </c>
      <c r="E138" s="31">
        <v>254</v>
      </c>
      <c r="F138" s="31">
        <v>175</v>
      </c>
      <c r="G138" s="31">
        <v>144</v>
      </c>
      <c r="H138" s="31">
        <v>265</v>
      </c>
      <c r="I138" s="31">
        <v>225</v>
      </c>
      <c r="J138" s="31">
        <v>284</v>
      </c>
      <c r="K138" s="31">
        <v>236</v>
      </c>
      <c r="L138" s="31"/>
      <c r="M138" s="31">
        <v>267</v>
      </c>
      <c r="N138" s="31">
        <v>215</v>
      </c>
      <c r="O138" s="31">
        <v>293</v>
      </c>
      <c r="P138" s="31">
        <v>199</v>
      </c>
      <c r="Q138" s="31"/>
      <c r="R138" s="31"/>
      <c r="T138" s="39" t="s">
        <v>250</v>
      </c>
      <c r="U138" s="32">
        <v>0</v>
      </c>
      <c r="V138" s="32">
        <v>296</v>
      </c>
      <c r="W138" s="32">
        <v>187</v>
      </c>
      <c r="X138" s="32">
        <v>0</v>
      </c>
      <c r="Y138" s="32">
        <v>175</v>
      </c>
      <c r="Z138" s="32">
        <v>144</v>
      </c>
      <c r="AA138" s="32">
        <v>265</v>
      </c>
      <c r="AB138" s="32">
        <v>225</v>
      </c>
      <c r="AC138" s="32">
        <v>284</v>
      </c>
      <c r="AD138" s="32">
        <v>236</v>
      </c>
      <c r="AE138" s="32">
        <v>0</v>
      </c>
      <c r="AF138" s="32">
        <v>267</v>
      </c>
      <c r="AG138" s="32">
        <v>215</v>
      </c>
      <c r="AH138" s="32">
        <v>293</v>
      </c>
      <c r="AI138" s="32">
        <v>199</v>
      </c>
      <c r="AJ138" s="32">
        <v>0</v>
      </c>
      <c r="AK138" s="32">
        <v>0</v>
      </c>
    </row>
    <row r="139" spans="1:37">
      <c r="A139" s="39" t="s">
        <v>296</v>
      </c>
      <c r="B139" s="62"/>
      <c r="C139" s="31"/>
      <c r="D139" s="31">
        <v>202</v>
      </c>
      <c r="E139" s="31">
        <v>256</v>
      </c>
      <c r="F139" s="31">
        <v>200</v>
      </c>
      <c r="G139" s="31">
        <v>154</v>
      </c>
      <c r="H139" s="31">
        <v>274</v>
      </c>
      <c r="I139" s="31"/>
      <c r="J139" s="31">
        <v>286</v>
      </c>
      <c r="K139" s="31">
        <v>238</v>
      </c>
      <c r="L139" s="31">
        <v>268</v>
      </c>
      <c r="M139" s="31">
        <v>271</v>
      </c>
      <c r="N139" s="31">
        <v>220</v>
      </c>
      <c r="O139" s="31">
        <v>294</v>
      </c>
      <c r="P139" s="31">
        <v>277</v>
      </c>
      <c r="Q139" s="31"/>
      <c r="R139" s="31">
        <v>315</v>
      </c>
      <c r="T139" s="39" t="s">
        <v>296</v>
      </c>
      <c r="U139" s="32">
        <v>0</v>
      </c>
      <c r="V139" s="32">
        <v>0</v>
      </c>
      <c r="W139" s="32">
        <v>202</v>
      </c>
      <c r="X139" s="32">
        <v>0</v>
      </c>
      <c r="Y139" s="32">
        <v>200</v>
      </c>
      <c r="Z139" s="32">
        <v>154</v>
      </c>
      <c r="AA139" s="32">
        <v>274</v>
      </c>
      <c r="AB139" s="32">
        <v>0</v>
      </c>
      <c r="AC139" s="32">
        <v>286</v>
      </c>
      <c r="AD139" s="32">
        <v>238</v>
      </c>
      <c r="AE139" s="32">
        <v>268</v>
      </c>
      <c r="AF139" s="32">
        <v>271</v>
      </c>
      <c r="AG139" s="32">
        <v>220</v>
      </c>
      <c r="AH139" s="32">
        <v>294</v>
      </c>
      <c r="AI139" s="32">
        <v>277</v>
      </c>
      <c r="AJ139" s="32">
        <v>0</v>
      </c>
      <c r="AK139" s="32">
        <v>315</v>
      </c>
    </row>
    <row r="140" spans="1:37">
      <c r="A140" s="39" t="s">
        <v>351</v>
      </c>
      <c r="B140" s="62"/>
      <c r="C140" s="31"/>
      <c r="D140" s="31">
        <v>247</v>
      </c>
      <c r="E140" s="31">
        <v>257</v>
      </c>
      <c r="F140" s="31">
        <v>270</v>
      </c>
      <c r="G140" s="31"/>
      <c r="H140" s="31">
        <v>277</v>
      </c>
      <c r="I140" s="31"/>
      <c r="J140" s="31">
        <v>290</v>
      </c>
      <c r="K140" s="31">
        <v>239</v>
      </c>
      <c r="L140" s="31">
        <v>269</v>
      </c>
      <c r="M140" s="31"/>
      <c r="N140" s="31">
        <v>221</v>
      </c>
      <c r="O140" s="31">
        <v>311</v>
      </c>
      <c r="P140" s="31">
        <v>279</v>
      </c>
      <c r="Q140" s="31"/>
      <c r="R140" s="31"/>
      <c r="T140" s="39" t="s">
        <v>351</v>
      </c>
      <c r="U140" s="32">
        <v>0</v>
      </c>
      <c r="V140" s="32">
        <v>0</v>
      </c>
      <c r="W140" s="32">
        <v>247</v>
      </c>
      <c r="X140" s="32">
        <v>0</v>
      </c>
      <c r="Y140" s="32">
        <v>270</v>
      </c>
      <c r="Z140" s="32">
        <v>0</v>
      </c>
      <c r="AA140" s="32">
        <v>277</v>
      </c>
      <c r="AB140" s="32">
        <v>0</v>
      </c>
      <c r="AC140" s="32">
        <v>290</v>
      </c>
      <c r="AD140" s="32">
        <v>239</v>
      </c>
      <c r="AE140" s="32">
        <v>269</v>
      </c>
      <c r="AF140" s="32">
        <v>0</v>
      </c>
      <c r="AG140" s="32">
        <v>221</v>
      </c>
      <c r="AH140" s="32">
        <v>311</v>
      </c>
      <c r="AI140" s="32">
        <v>279</v>
      </c>
      <c r="AJ140" s="32">
        <v>0</v>
      </c>
      <c r="AK140" s="32">
        <v>0</v>
      </c>
    </row>
    <row r="141" spans="1:37">
      <c r="A141" s="39"/>
      <c r="B141" s="62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T141" s="39"/>
      <c r="U141" s="62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</row>
    <row r="142" spans="1:37" ht="15">
      <c r="A142" s="63" t="s">
        <v>832</v>
      </c>
      <c r="B142" s="31">
        <v>46</v>
      </c>
      <c r="C142" s="31">
        <v>25</v>
      </c>
      <c r="D142" s="31">
        <v>26</v>
      </c>
      <c r="E142" s="31">
        <v>31</v>
      </c>
      <c r="F142" s="31">
        <v>7</v>
      </c>
      <c r="G142" s="31">
        <v>13</v>
      </c>
      <c r="H142" s="31">
        <v>41</v>
      </c>
      <c r="I142" s="31">
        <v>29</v>
      </c>
      <c r="J142" s="31">
        <v>31</v>
      </c>
      <c r="K142" s="31">
        <v>8</v>
      </c>
      <c r="L142" s="31">
        <v>40</v>
      </c>
      <c r="M142" s="31">
        <v>5</v>
      </c>
      <c r="N142" s="31">
        <v>41</v>
      </c>
      <c r="O142" s="31">
        <v>13</v>
      </c>
      <c r="P142" s="31">
        <v>23</v>
      </c>
      <c r="Q142" s="31">
        <v>47</v>
      </c>
      <c r="R142" s="31">
        <v>33</v>
      </c>
      <c r="S142" s="29"/>
      <c r="T142" s="63" t="s">
        <v>832</v>
      </c>
      <c r="U142" s="31">
        <v>43</v>
      </c>
      <c r="V142" s="31">
        <v>24</v>
      </c>
      <c r="W142" s="31">
        <v>25</v>
      </c>
      <c r="X142" s="31">
        <v>0</v>
      </c>
      <c r="Y142" s="31">
        <v>7</v>
      </c>
      <c r="Z142" s="31">
        <v>13</v>
      </c>
      <c r="AA142" s="31">
        <v>38</v>
      </c>
      <c r="AB142" s="31">
        <v>28</v>
      </c>
      <c r="AC142" s="31">
        <v>29</v>
      </c>
      <c r="AD142" s="31">
        <v>8</v>
      </c>
      <c r="AE142" s="31">
        <v>38</v>
      </c>
      <c r="AF142" s="31">
        <v>5</v>
      </c>
      <c r="AG142" s="31">
        <v>38</v>
      </c>
      <c r="AH142" s="31">
        <v>13</v>
      </c>
      <c r="AI142" s="31">
        <v>23</v>
      </c>
      <c r="AJ142" s="31">
        <v>44</v>
      </c>
      <c r="AK142" s="31">
        <v>32</v>
      </c>
    </row>
    <row r="143" spans="1:37">
      <c r="A143" s="39" t="s">
        <v>441</v>
      </c>
      <c r="B143" s="31">
        <v>61</v>
      </c>
      <c r="C143" s="31">
        <v>32</v>
      </c>
      <c r="D143" s="31">
        <v>40</v>
      </c>
      <c r="E143" s="31">
        <v>44</v>
      </c>
      <c r="F143" s="31">
        <v>10</v>
      </c>
      <c r="G143" s="31">
        <v>17</v>
      </c>
      <c r="H143" s="31">
        <v>52</v>
      </c>
      <c r="I143" s="31">
        <v>38</v>
      </c>
      <c r="J143" s="31">
        <v>39</v>
      </c>
      <c r="K143" s="31">
        <v>10</v>
      </c>
      <c r="L143" s="31">
        <v>57</v>
      </c>
      <c r="M143" s="31">
        <v>6</v>
      </c>
      <c r="N143" s="31">
        <v>47</v>
      </c>
      <c r="O143" s="31">
        <v>18</v>
      </c>
      <c r="P143" s="31">
        <v>33</v>
      </c>
      <c r="Q143" s="31">
        <v>59</v>
      </c>
      <c r="R143" s="31">
        <v>49</v>
      </c>
      <c r="T143" s="39" t="s">
        <v>441</v>
      </c>
      <c r="U143" s="31">
        <v>57</v>
      </c>
      <c r="V143" s="31">
        <v>31</v>
      </c>
      <c r="W143" s="31">
        <v>38</v>
      </c>
      <c r="X143" s="31">
        <v>0</v>
      </c>
      <c r="Y143" s="31">
        <v>10</v>
      </c>
      <c r="Z143" s="31">
        <v>17</v>
      </c>
      <c r="AA143" s="31">
        <v>49</v>
      </c>
      <c r="AB143" s="31">
        <v>37</v>
      </c>
      <c r="AC143" s="31">
        <v>37</v>
      </c>
      <c r="AD143" s="31">
        <v>10</v>
      </c>
      <c r="AE143" s="31">
        <v>54</v>
      </c>
      <c r="AF143" s="31">
        <v>6</v>
      </c>
      <c r="AG143" s="31">
        <v>44</v>
      </c>
      <c r="AH143" s="31">
        <v>18</v>
      </c>
      <c r="AI143" s="31">
        <v>33</v>
      </c>
      <c r="AJ143" s="31">
        <v>56</v>
      </c>
      <c r="AK143" s="31">
        <v>47</v>
      </c>
    </row>
    <row r="144" spans="1:37">
      <c r="A144" s="39" t="s">
        <v>833</v>
      </c>
      <c r="B144" s="64">
        <v>17</v>
      </c>
      <c r="C144" s="65">
        <v>6</v>
      </c>
      <c r="D144" s="65">
        <v>10</v>
      </c>
      <c r="E144" s="65">
        <v>11</v>
      </c>
      <c r="F144" s="66">
        <v>2</v>
      </c>
      <c r="G144" s="65">
        <v>4</v>
      </c>
      <c r="H144" s="65">
        <v>14</v>
      </c>
      <c r="I144" s="65">
        <v>8</v>
      </c>
      <c r="J144" s="65">
        <v>9</v>
      </c>
      <c r="K144" s="66">
        <v>2</v>
      </c>
      <c r="L144" s="65">
        <v>15</v>
      </c>
      <c r="M144" s="65">
        <v>1</v>
      </c>
      <c r="N144" s="65">
        <v>12</v>
      </c>
      <c r="O144" s="65">
        <v>5</v>
      </c>
      <c r="P144" s="65">
        <v>7</v>
      </c>
      <c r="Q144" s="65">
        <v>16</v>
      </c>
      <c r="R144" s="65">
        <v>13</v>
      </c>
      <c r="T144" s="39" t="s">
        <v>833</v>
      </c>
      <c r="U144" s="32">
        <v>16</v>
      </c>
      <c r="V144" s="32">
        <v>6</v>
      </c>
      <c r="W144" s="32">
        <v>10</v>
      </c>
      <c r="X144" s="32">
        <v>0</v>
      </c>
      <c r="Y144" s="32">
        <v>2</v>
      </c>
      <c r="Z144" s="32">
        <v>4</v>
      </c>
      <c r="AA144" s="32">
        <v>13</v>
      </c>
      <c r="AB144" s="32">
        <v>8</v>
      </c>
      <c r="AC144" s="32">
        <v>8</v>
      </c>
      <c r="AD144" s="32">
        <v>2</v>
      </c>
      <c r="AE144" s="32">
        <v>14</v>
      </c>
      <c r="AF144" s="32">
        <v>1</v>
      </c>
      <c r="AG144" s="32">
        <v>11</v>
      </c>
      <c r="AH144" s="32">
        <v>5</v>
      </c>
      <c r="AI144" s="32">
        <v>7</v>
      </c>
      <c r="AJ144" s="32">
        <v>15</v>
      </c>
      <c r="AK144" s="32">
        <v>12</v>
      </c>
    </row>
    <row r="145" spans="1:37"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</row>
    <row r="146" spans="1:37">
      <c r="A146" s="67" t="s">
        <v>834</v>
      </c>
      <c r="B146" s="68">
        <v>61.01</v>
      </c>
      <c r="C146" s="68">
        <v>32.020000000000003</v>
      </c>
      <c r="D146" s="68">
        <v>40.03</v>
      </c>
      <c r="E146" s="68">
        <v>44.04</v>
      </c>
      <c r="F146" s="68">
        <v>10.050000000000001</v>
      </c>
      <c r="G146" s="68">
        <v>17.059999999999999</v>
      </c>
      <c r="H146" s="68">
        <v>52.07</v>
      </c>
      <c r="I146" s="68">
        <v>38.08</v>
      </c>
      <c r="J146" s="68">
        <v>39.090000000000003</v>
      </c>
      <c r="K146" s="68">
        <v>10.1</v>
      </c>
      <c r="L146" s="68">
        <v>57.11</v>
      </c>
      <c r="M146" s="68">
        <v>6.12</v>
      </c>
      <c r="N146" s="68">
        <v>47.13</v>
      </c>
      <c r="O146" s="68">
        <v>18.14</v>
      </c>
      <c r="P146" s="68">
        <v>33.15</v>
      </c>
      <c r="Q146" s="68">
        <v>59.16</v>
      </c>
      <c r="R146" s="68">
        <v>49.17</v>
      </c>
      <c r="T146" s="67" t="s">
        <v>834</v>
      </c>
      <c r="U146" s="68">
        <v>57.2</v>
      </c>
      <c r="V146" s="68">
        <v>31.21</v>
      </c>
      <c r="W146" s="68">
        <v>38.22</v>
      </c>
      <c r="X146" s="68">
        <v>0.23</v>
      </c>
      <c r="Y146" s="68">
        <v>10.24</v>
      </c>
      <c r="Z146" s="68">
        <v>17.25</v>
      </c>
      <c r="AA146" s="68">
        <v>49.26</v>
      </c>
      <c r="AB146" s="68">
        <v>37.270000000000003</v>
      </c>
      <c r="AC146" s="68">
        <v>37.28</v>
      </c>
      <c r="AD146" s="68">
        <v>10.29</v>
      </c>
      <c r="AE146" s="68">
        <v>54.3</v>
      </c>
      <c r="AF146" s="68">
        <v>6.31</v>
      </c>
      <c r="AG146" s="68">
        <v>44.32</v>
      </c>
      <c r="AH146" s="68">
        <v>18.329999999999998</v>
      </c>
      <c r="AI146" s="68">
        <v>33.340000000000003</v>
      </c>
      <c r="AJ146" s="68">
        <v>56.35</v>
      </c>
      <c r="AK146" s="68">
        <v>47.36</v>
      </c>
    </row>
    <row r="147" spans="1:37">
      <c r="B147" s="39" t="s">
        <v>190</v>
      </c>
      <c r="C147" s="39" t="s">
        <v>87</v>
      </c>
      <c r="D147" s="39" t="s">
        <v>84</v>
      </c>
      <c r="E147" s="39" t="s">
        <v>31</v>
      </c>
      <c r="F147" s="39" t="s">
        <v>37</v>
      </c>
      <c r="G147" s="39" t="s">
        <v>53</v>
      </c>
      <c r="H147" s="39" t="s">
        <v>95</v>
      </c>
      <c r="I147" s="39" t="s">
        <v>60</v>
      </c>
      <c r="J147" s="39" t="s">
        <v>19</v>
      </c>
      <c r="K147" s="39" t="s">
        <v>42</v>
      </c>
      <c r="L147" s="39" t="s">
        <v>195</v>
      </c>
      <c r="M147" s="39" t="s">
        <v>28</v>
      </c>
      <c r="N147" s="39" t="s">
        <v>64</v>
      </c>
      <c r="O147" s="39" t="s">
        <v>25</v>
      </c>
      <c r="P147" s="39" t="s">
        <v>67</v>
      </c>
      <c r="Q147" s="39" t="s">
        <v>167</v>
      </c>
      <c r="R147" s="39" t="s">
        <v>185</v>
      </c>
      <c r="U147" s="39" t="s">
        <v>190</v>
      </c>
      <c r="V147" s="39" t="s">
        <v>87</v>
      </c>
      <c r="W147" s="39" t="s">
        <v>84</v>
      </c>
      <c r="X147" s="39" t="s">
        <v>31</v>
      </c>
      <c r="Y147" s="39" t="s">
        <v>37</v>
      </c>
      <c r="Z147" s="39" t="s">
        <v>53</v>
      </c>
      <c r="AA147" s="39" t="s">
        <v>95</v>
      </c>
      <c r="AB147" s="39" t="s">
        <v>60</v>
      </c>
      <c r="AC147" s="39" t="s">
        <v>19</v>
      </c>
      <c r="AD147" s="39" t="s">
        <v>42</v>
      </c>
      <c r="AE147" s="39" t="s">
        <v>195</v>
      </c>
      <c r="AF147" s="39" t="s">
        <v>28</v>
      </c>
      <c r="AG147" s="39" t="s">
        <v>64</v>
      </c>
      <c r="AH147" s="39" t="s">
        <v>25</v>
      </c>
      <c r="AI147" s="39" t="s">
        <v>67</v>
      </c>
      <c r="AJ147" s="39" t="s">
        <v>167</v>
      </c>
      <c r="AK147" s="39" t="s">
        <v>185</v>
      </c>
    </row>
    <row r="148" spans="1:37" ht="1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</row>
    <row r="149" spans="1:37">
      <c r="A149" s="69" t="s">
        <v>835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T149" s="69" t="s">
        <v>835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</row>
    <row r="150" spans="1:37">
      <c r="A150" s="69" t="s">
        <v>190</v>
      </c>
      <c r="B150" s="1" t="s">
        <v>836</v>
      </c>
      <c r="T150" s="69" t="s">
        <v>190</v>
      </c>
      <c r="U150" s="1" t="s">
        <v>836</v>
      </c>
    </row>
    <row r="151" spans="1:37">
      <c r="A151" s="69" t="s">
        <v>87</v>
      </c>
      <c r="B151" s="1" t="s">
        <v>837</v>
      </c>
      <c r="T151" s="69" t="s">
        <v>87</v>
      </c>
      <c r="U151" s="1" t="s">
        <v>837</v>
      </c>
    </row>
    <row r="152" spans="1:37" ht="15">
      <c r="A152" s="70" t="s">
        <v>838</v>
      </c>
      <c r="B152" s="1" t="s">
        <v>83</v>
      </c>
      <c r="T152" s="70" t="s">
        <v>838</v>
      </c>
      <c r="U152" s="1" t="s">
        <v>83</v>
      </c>
    </row>
    <row r="153" spans="1:37" ht="15">
      <c r="A153" s="70" t="s">
        <v>31</v>
      </c>
      <c r="B153" s="1" t="s">
        <v>839</v>
      </c>
      <c r="T153" s="70" t="s">
        <v>31</v>
      </c>
      <c r="U153" s="1" t="s">
        <v>839</v>
      </c>
    </row>
    <row r="154" spans="1:37">
      <c r="A154" s="69" t="s">
        <v>37</v>
      </c>
      <c r="B154" s="1" t="s">
        <v>36</v>
      </c>
      <c r="T154" s="69" t="s">
        <v>37</v>
      </c>
      <c r="U154" s="1" t="s">
        <v>36</v>
      </c>
    </row>
    <row r="155" spans="1:37">
      <c r="A155" s="69" t="s">
        <v>53</v>
      </c>
      <c r="B155" s="1" t="s">
        <v>840</v>
      </c>
      <c r="T155" s="69" t="s">
        <v>53</v>
      </c>
      <c r="U155" s="1" t="s">
        <v>840</v>
      </c>
    </row>
    <row r="156" spans="1:37">
      <c r="A156" s="69" t="s">
        <v>95</v>
      </c>
      <c r="B156" s="1" t="s">
        <v>94</v>
      </c>
      <c r="T156" s="69" t="s">
        <v>95</v>
      </c>
      <c r="U156" s="1" t="s">
        <v>94</v>
      </c>
    </row>
    <row r="157" spans="1:37">
      <c r="A157" s="69" t="s">
        <v>60</v>
      </c>
      <c r="B157" s="1" t="s">
        <v>59</v>
      </c>
      <c r="T157" s="69" t="s">
        <v>60</v>
      </c>
      <c r="U157" s="1" t="s">
        <v>59</v>
      </c>
    </row>
    <row r="158" spans="1:37">
      <c r="A158" s="69" t="s">
        <v>19</v>
      </c>
      <c r="B158" s="1" t="s">
        <v>18</v>
      </c>
      <c r="T158" s="69" t="s">
        <v>19</v>
      </c>
      <c r="U158" s="1" t="s">
        <v>18</v>
      </c>
    </row>
    <row r="159" spans="1:37">
      <c r="A159" s="69" t="s">
        <v>841</v>
      </c>
      <c r="B159" s="1" t="s">
        <v>842</v>
      </c>
      <c r="T159" s="69" t="s">
        <v>841</v>
      </c>
      <c r="U159" s="1" t="s">
        <v>842</v>
      </c>
    </row>
    <row r="160" spans="1:37">
      <c r="A160" s="69" t="s">
        <v>28</v>
      </c>
      <c r="B160" s="1" t="s">
        <v>27</v>
      </c>
      <c r="T160" s="69" t="s">
        <v>28</v>
      </c>
      <c r="U160" s="1" t="s">
        <v>27</v>
      </c>
    </row>
    <row r="161" spans="1:21">
      <c r="A161" s="69" t="s">
        <v>843</v>
      </c>
      <c r="B161" s="1" t="s">
        <v>63</v>
      </c>
      <c r="T161" s="69" t="s">
        <v>843</v>
      </c>
      <c r="U161" s="1" t="s">
        <v>63</v>
      </c>
    </row>
    <row r="162" spans="1:21">
      <c r="A162" s="69" t="s">
        <v>25</v>
      </c>
      <c r="B162" s="1" t="s">
        <v>859</v>
      </c>
      <c r="T162" s="69" t="s">
        <v>25</v>
      </c>
      <c r="U162" s="1" t="s">
        <v>859</v>
      </c>
    </row>
    <row r="163" spans="1:21">
      <c r="A163" s="69" t="s">
        <v>167</v>
      </c>
      <c r="B163" s="1" t="s">
        <v>845</v>
      </c>
      <c r="T163" s="69" t="s">
        <v>167</v>
      </c>
      <c r="U163" s="1" t="s">
        <v>845</v>
      </c>
    </row>
    <row r="164" spans="1:21">
      <c r="A164" s="69" t="s">
        <v>185</v>
      </c>
      <c r="B164" s="1" t="s">
        <v>184</v>
      </c>
      <c r="T164" s="69" t="s">
        <v>185</v>
      </c>
      <c r="U164" s="1" t="s">
        <v>184</v>
      </c>
    </row>
  </sheetData>
  <conditionalFormatting sqref="T17 A17:B17">
    <cfRule type="containsText" dxfId="0" priority="1" operator="containsText" text="OK">
      <formula>NOT(ISERROR(SEARCH("OK",A17)))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8" min="17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66"/>
  <sheetViews>
    <sheetView topLeftCell="A11" workbookViewId="0">
      <selection activeCell="A64" sqref="A64:I66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75" t="s">
        <v>860</v>
      </c>
    </row>
    <row r="3" spans="1:10" ht="12.75" hidden="1" outlineLevel="1">
      <c r="A3" s="39" t="s">
        <v>861</v>
      </c>
      <c r="B3" s="26" t="s">
        <v>862</v>
      </c>
      <c r="C3" s="26" t="s">
        <v>863</v>
      </c>
      <c r="D3" s="26" t="s">
        <v>10</v>
      </c>
      <c r="E3" s="26" t="s">
        <v>11</v>
      </c>
      <c r="F3" s="76" t="s">
        <v>8</v>
      </c>
      <c r="G3" s="26" t="s">
        <v>864</v>
      </c>
      <c r="H3" s="26"/>
      <c r="I3" s="26"/>
      <c r="J3" s="75"/>
    </row>
    <row r="4" spans="1:10" ht="12.75" hidden="1" outlineLevel="1">
      <c r="A4" s="77"/>
      <c r="B4" s="77"/>
      <c r="C4" s="77"/>
      <c r="D4" s="77"/>
      <c r="E4" s="78"/>
      <c r="F4" s="79"/>
      <c r="G4" s="80"/>
      <c r="H4" s="81"/>
      <c r="I4" s="81"/>
      <c r="J4" s="75" t="s">
        <v>865</v>
      </c>
    </row>
    <row r="5" spans="1:10" ht="12.75" hidden="1" outlineLevel="1">
      <c r="A5" s="77"/>
      <c r="B5" s="77"/>
      <c r="C5" s="77"/>
      <c r="D5" s="77"/>
      <c r="E5" s="77"/>
      <c r="F5" s="77"/>
      <c r="G5" s="82"/>
      <c r="H5" s="82"/>
      <c r="I5" s="82"/>
    </row>
    <row r="6" spans="1:10" hidden="1" outlineLevel="1">
      <c r="A6" s="83" t="s">
        <v>1015</v>
      </c>
    </row>
    <row r="7" spans="1:10" hidden="1" outlineLevel="1">
      <c r="A7" s="84">
        <v>44598</v>
      </c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37</v>
      </c>
      <c r="B9" s="12" t="s">
        <v>3</v>
      </c>
      <c r="C9" s="12" t="s">
        <v>4</v>
      </c>
      <c r="D9" s="12"/>
      <c r="E9" s="12">
        <v>37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1017</v>
      </c>
    </row>
    <row r="13" spans="1:10">
      <c r="A13" s="26" t="s">
        <v>866</v>
      </c>
    </row>
    <row r="14" spans="1:10" ht="12.75">
      <c r="A14" s="39" t="s">
        <v>861</v>
      </c>
      <c r="B14" s="26" t="s">
        <v>862</v>
      </c>
      <c r="C14" s="26" t="s">
        <v>863</v>
      </c>
      <c r="D14" s="26" t="s">
        <v>10</v>
      </c>
      <c r="E14" s="26" t="s">
        <v>11</v>
      </c>
      <c r="F14" s="76" t="s">
        <v>8</v>
      </c>
      <c r="G14" s="26" t="s">
        <v>864</v>
      </c>
      <c r="H14" s="26"/>
      <c r="I14" s="26"/>
    </row>
    <row r="15" spans="1:10" ht="12.75">
      <c r="A15" s="77">
        <v>1</v>
      </c>
      <c r="B15" s="77" t="s">
        <v>867</v>
      </c>
      <c r="C15" s="77" t="s">
        <v>868</v>
      </c>
      <c r="D15" s="77" t="s">
        <v>59</v>
      </c>
      <c r="E15" s="78" t="s">
        <v>60</v>
      </c>
      <c r="F15" s="79">
        <v>5.5092592592592598E-3</v>
      </c>
      <c r="G15" s="80">
        <v>25</v>
      </c>
      <c r="H15" s="81"/>
      <c r="I15" s="81"/>
    </row>
    <row r="16" spans="1:10" ht="12.75">
      <c r="A16" s="77">
        <v>2</v>
      </c>
      <c r="B16" s="77">
        <v>98</v>
      </c>
      <c r="C16" s="77" t="s">
        <v>869</v>
      </c>
      <c r="D16" s="77" t="s">
        <v>870</v>
      </c>
      <c r="E16" s="78" t="s">
        <v>871</v>
      </c>
      <c r="F16" s="79">
        <v>5.5671296296296302E-3</v>
      </c>
      <c r="G16" s="80">
        <v>24</v>
      </c>
      <c r="H16" s="81"/>
      <c r="I16" s="81"/>
    </row>
    <row r="17" spans="1:9" ht="12.75">
      <c r="A17" s="77">
        <v>3</v>
      </c>
      <c r="B17" s="77" t="s">
        <v>872</v>
      </c>
      <c r="C17" s="77" t="s">
        <v>873</v>
      </c>
      <c r="D17" s="77" t="s">
        <v>874</v>
      </c>
      <c r="E17" s="78" t="s">
        <v>871</v>
      </c>
      <c r="F17" s="79">
        <v>5.8333333333333301E-3</v>
      </c>
      <c r="G17" s="80">
        <v>23</v>
      </c>
      <c r="H17" s="81"/>
      <c r="I17" s="81"/>
    </row>
    <row r="18" spans="1:9" ht="12.75">
      <c r="A18" s="77">
        <v>4</v>
      </c>
      <c r="B18" s="77" t="s">
        <v>875</v>
      </c>
      <c r="C18" s="77" t="s">
        <v>876</v>
      </c>
      <c r="D18" s="77" t="s">
        <v>59</v>
      </c>
      <c r="E18" s="78" t="s">
        <v>60</v>
      </c>
      <c r="F18" s="79">
        <v>6.1342592592592603E-3</v>
      </c>
      <c r="G18" s="80">
        <v>22</v>
      </c>
      <c r="H18" s="81"/>
      <c r="I18" s="81"/>
    </row>
    <row r="19" spans="1:9" ht="12.75">
      <c r="A19" s="77">
        <v>5</v>
      </c>
      <c r="B19" s="77">
        <v>76</v>
      </c>
      <c r="C19" s="77" t="s">
        <v>877</v>
      </c>
      <c r="D19" s="77" t="s">
        <v>51</v>
      </c>
      <c r="E19" s="78" t="s">
        <v>52</v>
      </c>
      <c r="F19" s="79">
        <v>6.2268518518518497E-3</v>
      </c>
      <c r="G19" s="80">
        <v>21</v>
      </c>
      <c r="H19" s="81"/>
      <c r="I19" s="81"/>
    </row>
    <row r="20" spans="1:9" ht="12.75">
      <c r="A20" s="77">
        <v>6</v>
      </c>
      <c r="B20" s="77">
        <v>88</v>
      </c>
      <c r="C20" s="77" t="s">
        <v>878</v>
      </c>
      <c r="D20" s="77" t="s">
        <v>86</v>
      </c>
      <c r="E20" s="78" t="s">
        <v>87</v>
      </c>
      <c r="F20" s="79">
        <v>6.53935185185185E-3</v>
      </c>
      <c r="G20" s="80">
        <v>20</v>
      </c>
      <c r="H20" s="81"/>
      <c r="I20" s="81"/>
    </row>
    <row r="21" spans="1:9" ht="12.75">
      <c r="A21" s="77">
        <v>7</v>
      </c>
      <c r="B21" s="77">
        <v>35</v>
      </c>
      <c r="C21" s="77" t="s">
        <v>879</v>
      </c>
      <c r="D21" s="77" t="s">
        <v>36</v>
      </c>
      <c r="E21" s="78" t="s">
        <v>37</v>
      </c>
      <c r="F21" s="79">
        <v>6.5740740740740699E-3</v>
      </c>
      <c r="G21" s="80">
        <v>19</v>
      </c>
      <c r="H21" s="81"/>
      <c r="I21" s="81"/>
    </row>
    <row r="22" spans="1:9" ht="12.75">
      <c r="A22" s="77">
        <v>8</v>
      </c>
      <c r="B22" s="77">
        <v>19</v>
      </c>
      <c r="C22" s="77" t="s">
        <v>880</v>
      </c>
      <c r="D22" s="77" t="s">
        <v>36</v>
      </c>
      <c r="E22" s="78" t="s">
        <v>37</v>
      </c>
      <c r="F22" s="79">
        <v>6.8634259259259299E-3</v>
      </c>
      <c r="G22" s="80">
        <v>18</v>
      </c>
      <c r="H22" s="81"/>
      <c r="I22" s="81"/>
    </row>
    <row r="23" spans="1:9" ht="12.75">
      <c r="A23" s="77">
        <v>9</v>
      </c>
      <c r="B23" s="77">
        <v>34</v>
      </c>
      <c r="C23" s="77" t="s">
        <v>881</v>
      </c>
      <c r="D23" s="77" t="s">
        <v>36</v>
      </c>
      <c r="E23" s="78" t="s">
        <v>37</v>
      </c>
      <c r="F23" s="79">
        <v>8.1365740740740808E-3</v>
      </c>
      <c r="G23" s="80">
        <v>17</v>
      </c>
      <c r="H23" s="81"/>
      <c r="I23" s="81"/>
    </row>
    <row r="24" spans="1:9" ht="12.75">
      <c r="A24" s="77">
        <v>10</v>
      </c>
      <c r="B24" s="77">
        <v>56</v>
      </c>
      <c r="C24" s="77" t="s">
        <v>882</v>
      </c>
      <c r="D24" s="77" t="s">
        <v>36</v>
      </c>
      <c r="E24" s="78" t="s">
        <v>37</v>
      </c>
      <c r="F24" s="79">
        <v>9.4907407407407406E-3</v>
      </c>
      <c r="G24" s="80">
        <v>16</v>
      </c>
      <c r="H24" s="81"/>
      <c r="I24" s="81"/>
    </row>
    <row r="25" spans="1:9" ht="12.75">
      <c r="A25" s="77">
        <v>11</v>
      </c>
      <c r="B25" s="77" t="s">
        <v>883</v>
      </c>
      <c r="C25" s="77" t="s">
        <v>884</v>
      </c>
      <c r="D25" s="77" t="s">
        <v>136</v>
      </c>
      <c r="E25" s="78" t="s">
        <v>871</v>
      </c>
      <c r="F25" s="79">
        <v>9.6180555555555602E-3</v>
      </c>
      <c r="G25" s="80">
        <v>15</v>
      </c>
      <c r="H25" s="81"/>
      <c r="I25" s="81"/>
    </row>
    <row r="26" spans="1:9" ht="12.75">
      <c r="A26" s="77">
        <v>12</v>
      </c>
      <c r="B26" s="77">
        <v>33</v>
      </c>
      <c r="C26" s="77" t="s">
        <v>885</v>
      </c>
      <c r="D26" s="77" t="s">
        <v>36</v>
      </c>
      <c r="E26" s="78" t="s">
        <v>37</v>
      </c>
      <c r="F26" s="79">
        <v>9.9884259259259301E-3</v>
      </c>
      <c r="G26" s="80">
        <v>14</v>
      </c>
      <c r="H26" s="81"/>
      <c r="I26" s="81"/>
    </row>
    <row r="28" spans="1:9">
      <c r="A28" s="26" t="s">
        <v>886</v>
      </c>
    </row>
    <row r="29" spans="1:9" ht="12.75">
      <c r="A29" s="39" t="s">
        <v>861</v>
      </c>
      <c r="B29" s="26" t="s">
        <v>862</v>
      </c>
      <c r="C29" s="26" t="s">
        <v>863</v>
      </c>
      <c r="D29" s="26" t="s">
        <v>10</v>
      </c>
      <c r="E29" s="26" t="s">
        <v>11</v>
      </c>
      <c r="F29" s="76" t="s">
        <v>8</v>
      </c>
      <c r="G29" s="26" t="s">
        <v>864</v>
      </c>
      <c r="H29" s="26"/>
      <c r="I29" s="26"/>
    </row>
    <row r="30" spans="1:9" ht="12.75">
      <c r="A30" s="77">
        <v>1</v>
      </c>
      <c r="B30" s="77">
        <v>5</v>
      </c>
      <c r="C30" s="77" t="s">
        <v>887</v>
      </c>
      <c r="D30" s="77" t="s">
        <v>86</v>
      </c>
      <c r="E30" s="78" t="s">
        <v>87</v>
      </c>
      <c r="F30" s="79">
        <v>6.6319444444444499E-3</v>
      </c>
      <c r="G30" s="80">
        <v>20</v>
      </c>
      <c r="H30" s="81"/>
      <c r="I30" s="81"/>
    </row>
    <row r="31" spans="1:9" ht="12.75">
      <c r="A31" s="77">
        <v>2</v>
      </c>
      <c r="B31" s="77" t="s">
        <v>888</v>
      </c>
      <c r="C31" s="77" t="s">
        <v>889</v>
      </c>
      <c r="D31" s="77" t="s">
        <v>136</v>
      </c>
      <c r="E31" s="78" t="s">
        <v>871</v>
      </c>
      <c r="F31" s="79">
        <v>6.9097222222222199E-3</v>
      </c>
      <c r="G31" s="80">
        <v>19</v>
      </c>
      <c r="H31" s="81"/>
      <c r="I31" s="81"/>
    </row>
    <row r="32" spans="1:9" ht="12.75">
      <c r="A32" s="77">
        <v>3</v>
      </c>
      <c r="B32" s="77" t="s">
        <v>890</v>
      </c>
      <c r="C32" s="77" t="s">
        <v>891</v>
      </c>
      <c r="D32" s="77" t="s">
        <v>136</v>
      </c>
      <c r="E32" s="78" t="s">
        <v>871</v>
      </c>
      <c r="F32" s="79">
        <v>7.25694444444444E-3</v>
      </c>
      <c r="G32" s="80">
        <v>18</v>
      </c>
      <c r="H32" s="81"/>
      <c r="I32" s="81"/>
    </row>
    <row r="33" spans="1:9" ht="12.75">
      <c r="A33" s="77">
        <v>4</v>
      </c>
      <c r="B33" s="77" t="s">
        <v>892</v>
      </c>
      <c r="C33" s="77" t="s">
        <v>893</v>
      </c>
      <c r="D33" s="77" t="s">
        <v>86</v>
      </c>
      <c r="E33" s="78" t="s">
        <v>87</v>
      </c>
      <c r="F33" s="79">
        <v>7.47685185185185E-3</v>
      </c>
      <c r="G33" s="80">
        <v>17</v>
      </c>
      <c r="H33" s="81"/>
      <c r="I33" s="81"/>
    </row>
    <row r="34" spans="1:9" ht="12.75">
      <c r="A34" s="77">
        <v>5</v>
      </c>
      <c r="B34" s="77" t="s">
        <v>894</v>
      </c>
      <c r="C34" s="77" t="s">
        <v>895</v>
      </c>
      <c r="D34" s="77" t="s">
        <v>36</v>
      </c>
      <c r="E34" s="78" t="s">
        <v>37</v>
      </c>
      <c r="F34" s="79">
        <v>7.4999999999999997E-3</v>
      </c>
      <c r="G34" s="80">
        <v>16</v>
      </c>
      <c r="H34" s="81"/>
      <c r="I34" s="81"/>
    </row>
    <row r="35" spans="1:9" ht="12.75">
      <c r="A35" s="77">
        <v>6</v>
      </c>
      <c r="B35" s="77">
        <v>20</v>
      </c>
      <c r="C35" s="77" t="s">
        <v>896</v>
      </c>
      <c r="D35" s="77" t="s">
        <v>36</v>
      </c>
      <c r="E35" s="78" t="s">
        <v>37</v>
      </c>
      <c r="F35" s="79">
        <v>7.5115740740740802E-3</v>
      </c>
      <c r="G35" s="80">
        <v>15</v>
      </c>
      <c r="H35" s="81"/>
      <c r="I35" s="81"/>
    </row>
    <row r="36" spans="1:9" ht="12.75">
      <c r="A36" s="77">
        <v>7</v>
      </c>
      <c r="B36" s="77">
        <v>24</v>
      </c>
      <c r="C36" s="77" t="s">
        <v>897</v>
      </c>
      <c r="D36" s="77" t="s">
        <v>36</v>
      </c>
      <c r="E36" s="78" t="s">
        <v>37</v>
      </c>
      <c r="F36" s="79">
        <v>7.59259259259259E-3</v>
      </c>
      <c r="G36" s="80">
        <v>14</v>
      </c>
      <c r="H36" s="81"/>
      <c r="I36" s="81"/>
    </row>
    <row r="37" spans="1:9" ht="12.75">
      <c r="A37" s="77">
        <v>8</v>
      </c>
      <c r="B37" s="77" t="s">
        <v>898</v>
      </c>
      <c r="C37" s="77" t="s">
        <v>899</v>
      </c>
      <c r="D37" s="77" t="s">
        <v>36</v>
      </c>
      <c r="E37" s="78" t="s">
        <v>37</v>
      </c>
      <c r="F37" s="79">
        <v>8.3101851851851895E-3</v>
      </c>
      <c r="G37" s="80">
        <v>13</v>
      </c>
      <c r="H37" s="81"/>
      <c r="I37" s="81"/>
    </row>
    <row r="38" spans="1:9" ht="12.75">
      <c r="A38" s="77">
        <v>9</v>
      </c>
      <c r="B38" s="77">
        <v>18</v>
      </c>
      <c r="C38" s="77" t="s">
        <v>900</v>
      </c>
      <c r="D38" s="77" t="s">
        <v>36</v>
      </c>
      <c r="E38" s="78" t="s">
        <v>37</v>
      </c>
      <c r="F38" s="79">
        <v>9.2245370370370398E-3</v>
      </c>
      <c r="G38" s="80">
        <v>12</v>
      </c>
      <c r="H38" s="81"/>
      <c r="I38" s="81"/>
    </row>
    <row r="39" spans="1:9" ht="12.75">
      <c r="A39" s="77">
        <v>10</v>
      </c>
      <c r="B39" s="77">
        <v>41</v>
      </c>
      <c r="C39" s="77" t="s">
        <v>901</v>
      </c>
      <c r="D39" s="77" t="s">
        <v>36</v>
      </c>
      <c r="E39" s="78" t="s">
        <v>37</v>
      </c>
      <c r="F39" s="79">
        <v>9.5833333333333309E-3</v>
      </c>
      <c r="G39" s="80">
        <v>11</v>
      </c>
      <c r="H39" s="81"/>
      <c r="I39" s="81"/>
    </row>
    <row r="40" spans="1:9" ht="12.75">
      <c r="A40" s="77">
        <v>11</v>
      </c>
      <c r="B40" s="77" t="s">
        <v>902</v>
      </c>
      <c r="C40" s="77" t="s">
        <v>903</v>
      </c>
      <c r="D40" s="77" t="s">
        <v>136</v>
      </c>
      <c r="E40" s="78" t="s">
        <v>871</v>
      </c>
      <c r="F40" s="79">
        <v>1.0023148148148101E-2</v>
      </c>
      <c r="G40" s="80">
        <v>10</v>
      </c>
      <c r="H40" s="81"/>
      <c r="I40" s="81"/>
    </row>
    <row r="42" spans="1:9">
      <c r="A42" s="26" t="s">
        <v>904</v>
      </c>
    </row>
    <row r="43" spans="1:9" ht="12.75">
      <c r="A43" s="39" t="s">
        <v>861</v>
      </c>
      <c r="B43" s="26" t="s">
        <v>862</v>
      </c>
      <c r="C43" s="26" t="s">
        <v>863</v>
      </c>
      <c r="D43" s="26" t="s">
        <v>10</v>
      </c>
      <c r="E43" s="26" t="s">
        <v>11</v>
      </c>
      <c r="F43" s="76" t="s">
        <v>8</v>
      </c>
      <c r="G43" s="26" t="s">
        <v>864</v>
      </c>
      <c r="H43" s="26"/>
      <c r="I43" s="26"/>
    </row>
    <row r="44" spans="1:9" ht="12.75">
      <c r="A44" s="77">
        <v>1</v>
      </c>
      <c r="B44" s="77">
        <v>36</v>
      </c>
      <c r="C44" s="77" t="s">
        <v>905</v>
      </c>
      <c r="D44" s="77" t="s">
        <v>51</v>
      </c>
      <c r="E44" s="78" t="s">
        <v>52</v>
      </c>
      <c r="F44" s="79">
        <v>5.4282407407407404E-3</v>
      </c>
      <c r="G44" s="80">
        <v>20</v>
      </c>
      <c r="H44" s="81"/>
      <c r="I44" s="81"/>
    </row>
    <row r="45" spans="1:9" ht="12.75">
      <c r="A45" s="77">
        <v>2</v>
      </c>
      <c r="B45" s="77" t="s">
        <v>906</v>
      </c>
      <c r="C45" s="77" t="s">
        <v>907</v>
      </c>
      <c r="D45" s="77" t="s">
        <v>63</v>
      </c>
      <c r="E45" s="78" t="s">
        <v>64</v>
      </c>
      <c r="F45" s="79">
        <v>6.6550925925925901E-3</v>
      </c>
      <c r="G45" s="80">
        <v>19</v>
      </c>
      <c r="H45" s="81"/>
      <c r="I45" s="81"/>
    </row>
    <row r="46" spans="1:9" ht="12.75">
      <c r="A46" s="77">
        <v>3</v>
      </c>
      <c r="B46" s="77">
        <v>25</v>
      </c>
      <c r="C46" s="77" t="s">
        <v>908</v>
      </c>
      <c r="D46" s="77" t="s">
        <v>36</v>
      </c>
      <c r="E46" s="78" t="s">
        <v>37</v>
      </c>
      <c r="F46" s="79">
        <v>6.7245370370370402E-3</v>
      </c>
      <c r="G46" s="80">
        <v>18</v>
      </c>
      <c r="H46" s="81"/>
      <c r="I46" s="81"/>
    </row>
    <row r="47" spans="1:9" ht="12.75">
      <c r="A47" s="77">
        <v>4</v>
      </c>
      <c r="B47" s="77">
        <v>37</v>
      </c>
      <c r="C47" s="77" t="s">
        <v>909</v>
      </c>
      <c r="D47" s="77" t="s">
        <v>63</v>
      </c>
      <c r="E47" s="78" t="s">
        <v>64</v>
      </c>
      <c r="F47" s="79">
        <v>7.2800925925925897E-3</v>
      </c>
      <c r="G47" s="80">
        <v>17</v>
      </c>
      <c r="H47" s="81"/>
      <c r="I47" s="81"/>
    </row>
    <row r="48" spans="1:9" ht="12.75">
      <c r="A48" s="77">
        <v>5</v>
      </c>
      <c r="B48" s="77">
        <v>9</v>
      </c>
      <c r="C48" s="77" t="s">
        <v>910</v>
      </c>
      <c r="D48" s="77" t="s">
        <v>30</v>
      </c>
      <c r="E48" s="78" t="s">
        <v>31</v>
      </c>
      <c r="F48" s="79">
        <v>7.5231481481481503E-3</v>
      </c>
      <c r="G48" s="80">
        <v>16</v>
      </c>
      <c r="H48" s="81"/>
      <c r="I48" s="81"/>
    </row>
    <row r="50" spans="1:9">
      <c r="A50" s="26" t="s">
        <v>911</v>
      </c>
    </row>
    <row r="51" spans="1:9" ht="12.75">
      <c r="A51" s="39" t="s">
        <v>861</v>
      </c>
      <c r="B51" s="26" t="s">
        <v>862</v>
      </c>
      <c r="C51" s="26" t="s">
        <v>863</v>
      </c>
      <c r="D51" s="26" t="s">
        <v>10</v>
      </c>
      <c r="E51" s="26" t="s">
        <v>11</v>
      </c>
      <c r="F51" s="76" t="s">
        <v>8</v>
      </c>
      <c r="G51" s="26" t="s">
        <v>864</v>
      </c>
      <c r="H51" s="26"/>
      <c r="I51" s="26"/>
    </row>
    <row r="52" spans="1:9" ht="12.75">
      <c r="A52" s="77">
        <v>1</v>
      </c>
      <c r="B52" s="77">
        <v>17</v>
      </c>
      <c r="C52" s="77" t="s">
        <v>912</v>
      </c>
      <c r="D52" s="77" t="s">
        <v>36</v>
      </c>
      <c r="E52" s="78" t="s">
        <v>37</v>
      </c>
      <c r="F52" s="79">
        <v>6.3194444444444496E-3</v>
      </c>
      <c r="G52" s="80">
        <v>20</v>
      </c>
      <c r="H52" s="81"/>
      <c r="I52" s="81"/>
    </row>
    <row r="53" spans="1:9" ht="12.75">
      <c r="A53" s="77">
        <v>2</v>
      </c>
      <c r="B53" s="77" t="s">
        <v>913</v>
      </c>
      <c r="C53" s="77" t="s">
        <v>914</v>
      </c>
      <c r="D53" s="77" t="s">
        <v>36</v>
      </c>
      <c r="E53" s="78" t="s">
        <v>37</v>
      </c>
      <c r="F53" s="79">
        <v>6.3194444444444496E-3</v>
      </c>
      <c r="G53" s="80">
        <v>19</v>
      </c>
      <c r="H53" s="81"/>
      <c r="I53" s="81"/>
    </row>
    <row r="54" spans="1:9" ht="12.75">
      <c r="A54" s="77">
        <v>3</v>
      </c>
      <c r="B54" s="77" t="s">
        <v>915</v>
      </c>
      <c r="C54" s="77" t="s">
        <v>916</v>
      </c>
      <c r="D54" s="77" t="s">
        <v>86</v>
      </c>
      <c r="E54" s="78" t="s">
        <v>87</v>
      </c>
      <c r="F54" s="79">
        <v>7.4652777777777799E-3</v>
      </c>
      <c r="G54" s="80">
        <v>18</v>
      </c>
      <c r="H54" s="81"/>
      <c r="I54" s="81"/>
    </row>
    <row r="55" spans="1:9" ht="12.75">
      <c r="A55" s="77">
        <v>4</v>
      </c>
      <c r="B55" s="77">
        <v>12</v>
      </c>
      <c r="C55" s="77" t="s">
        <v>917</v>
      </c>
      <c r="D55" s="77" t="s">
        <v>36</v>
      </c>
      <c r="E55" s="78" t="s">
        <v>37</v>
      </c>
      <c r="F55" s="79">
        <v>7.9976851851851893E-3</v>
      </c>
      <c r="G55" s="80">
        <v>17</v>
      </c>
      <c r="H55" s="81"/>
      <c r="I55" s="81"/>
    </row>
    <row r="56" spans="1:9" ht="12.75">
      <c r="A56" s="77">
        <v>5</v>
      </c>
      <c r="B56" s="77" t="s">
        <v>918</v>
      </c>
      <c r="C56" s="77" t="s">
        <v>919</v>
      </c>
      <c r="D56" s="77" t="s">
        <v>36</v>
      </c>
      <c r="E56" s="78" t="s">
        <v>37</v>
      </c>
      <c r="F56" s="79">
        <v>8.0092592592592594E-3</v>
      </c>
      <c r="G56" s="80">
        <v>16</v>
      </c>
      <c r="H56" s="81"/>
      <c r="I56" s="81"/>
    </row>
    <row r="58" spans="1:9">
      <c r="A58" s="26" t="s">
        <v>920</v>
      </c>
    </row>
    <row r="59" spans="1:9" ht="12.75">
      <c r="A59" s="39" t="s">
        <v>861</v>
      </c>
      <c r="B59" s="26" t="s">
        <v>862</v>
      </c>
      <c r="C59" s="26" t="s">
        <v>863</v>
      </c>
      <c r="D59" s="26" t="s">
        <v>10</v>
      </c>
      <c r="E59" s="26" t="s">
        <v>11</v>
      </c>
      <c r="F59" s="76" t="s">
        <v>8</v>
      </c>
      <c r="G59" s="26" t="s">
        <v>864</v>
      </c>
      <c r="H59" s="26"/>
      <c r="I59" s="26"/>
    </row>
    <row r="60" spans="1:9" ht="12.75">
      <c r="A60" s="77">
        <v>1</v>
      </c>
      <c r="B60" s="77">
        <v>140</v>
      </c>
      <c r="C60" s="77" t="s">
        <v>921</v>
      </c>
      <c r="D60" s="77" t="s">
        <v>922</v>
      </c>
      <c r="E60" s="78" t="s">
        <v>871</v>
      </c>
      <c r="F60" s="79">
        <v>1.01851851851852E-2</v>
      </c>
      <c r="G60" s="80">
        <v>15</v>
      </c>
      <c r="H60" s="81"/>
      <c r="I60" s="81"/>
    </row>
    <row r="61" spans="1:9" ht="12.75">
      <c r="A61" s="77">
        <v>2</v>
      </c>
      <c r="B61" s="77">
        <v>110</v>
      </c>
      <c r="C61" s="77" t="s">
        <v>923</v>
      </c>
      <c r="D61" s="77" t="s">
        <v>30</v>
      </c>
      <c r="E61" s="78" t="s">
        <v>31</v>
      </c>
      <c r="F61" s="79">
        <v>1.0474537037036999E-2</v>
      </c>
      <c r="G61" s="80">
        <v>14</v>
      </c>
      <c r="H61" s="81"/>
      <c r="I61" s="81"/>
    </row>
    <row r="62" spans="1:9" ht="12.75">
      <c r="A62" s="77">
        <v>3</v>
      </c>
      <c r="B62" s="77">
        <v>130</v>
      </c>
      <c r="C62" s="77" t="s">
        <v>924</v>
      </c>
      <c r="D62" s="77" t="s">
        <v>51</v>
      </c>
      <c r="E62" s="78" t="s">
        <v>52</v>
      </c>
      <c r="F62" s="79">
        <v>1.23958333333333E-2</v>
      </c>
      <c r="G62" s="80">
        <v>13</v>
      </c>
      <c r="H62" s="81"/>
      <c r="I62" s="81"/>
    </row>
    <row r="64" spans="1:9">
      <c r="A64" s="26" t="s">
        <v>925</v>
      </c>
    </row>
    <row r="65" spans="1:9" ht="12.75">
      <c r="A65" s="39" t="s">
        <v>861</v>
      </c>
      <c r="B65" s="26" t="s">
        <v>862</v>
      </c>
      <c r="C65" s="26" t="s">
        <v>863</v>
      </c>
      <c r="D65" s="26" t="s">
        <v>10</v>
      </c>
      <c r="E65" s="26" t="s">
        <v>11</v>
      </c>
      <c r="F65" s="76" t="s">
        <v>8</v>
      </c>
      <c r="G65" s="26" t="s">
        <v>864</v>
      </c>
      <c r="H65" s="26"/>
      <c r="I65" s="26"/>
    </row>
    <row r="66" spans="1:9" ht="12.75">
      <c r="A66" s="77">
        <v>1</v>
      </c>
      <c r="B66" s="77">
        <v>102</v>
      </c>
      <c r="C66" s="77" t="s">
        <v>926</v>
      </c>
      <c r="D66" s="77" t="s">
        <v>86</v>
      </c>
      <c r="E66" s="78" t="s">
        <v>87</v>
      </c>
      <c r="F66" s="79">
        <v>1.7291666666666702E-2</v>
      </c>
      <c r="G66" s="80">
        <v>15</v>
      </c>
      <c r="H66" s="81"/>
      <c r="I66" s="81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X156"/>
  <sheetViews>
    <sheetView tabSelected="1" topLeftCell="A4" workbookViewId="0">
      <selection activeCell="E7" sqref="E7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6" width="0" style="2" hidden="1" customWidth="1" outlineLevel="1"/>
    <col min="17" max="17" width="9.140625" style="2" collapsed="1"/>
    <col min="18" max="16384" width="9.140625" style="2"/>
  </cols>
  <sheetData>
    <row r="1" spans="1:24" hidden="1" outlineLevel="1">
      <c r="P1" s="27" t="s">
        <v>421</v>
      </c>
      <c r="Q1" s="28" t="s">
        <v>422</v>
      </c>
      <c r="R1" s="29" t="str">
        <f>IF(ISBLANK(Q1),"X",IF(AND(Q1&lt;115,Q1&gt;95),Q1+1,Q1))</f>
        <v xml:space="preserve">Formula to correct scores psoted </v>
      </c>
      <c r="S1" s="29" t="str">
        <f>IF(OR(S$6&gt;$C$5,S$6&gt;COUNT($D1:$I1)),"",LARGE($D1:$I1,S$6))</f>
        <v/>
      </c>
      <c r="T1" s="29" t="str">
        <f>IF(OR(T$6&gt;$C$5,T$6&gt;COUNT($D1:$I1)),"",LARGE($D1:$I1,T$6))</f>
        <v/>
      </c>
      <c r="U1" s="29" t="str">
        <f>IF(OR(U$6&gt;$C$5,U$6&gt;COUNT($D1:$I1)),"",LARGE($D1:$I1,U$6))</f>
        <v/>
      </c>
      <c r="V1" s="29" t="str">
        <f>IF(OR(V$6&gt;$C$5,V$6&gt;COUNT($D1:$I1)),"",LARGE($D1:$I1,V$6))</f>
        <v/>
      </c>
      <c r="W1" s="1" t="s">
        <v>423</v>
      </c>
      <c r="X1" s="29">
        <f>J1+200-IF(COUNT(D1:I1)=4,SMALL(D1:I1,1),0)-IF(COUNT(D1:I1)=5,SMALL(D1:I1,2),0)</f>
        <v>200</v>
      </c>
    </row>
    <row r="2" spans="1:24" hidden="1" outlineLevel="1">
      <c r="A2" s="2" t="s">
        <v>424</v>
      </c>
      <c r="D2" s="27" t="s">
        <v>425</v>
      </c>
      <c r="E2" s="2" t="b">
        <f>SUM(E6:E6)&gt;0</f>
        <v>0</v>
      </c>
      <c r="I2" s="30" t="s">
        <v>927</v>
      </c>
      <c r="J2" s="31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1"/>
      <c r="L2" s="31"/>
      <c r="M2" s="31">
        <f>J2-(ROW(J2)-ROW(J$6))/10000</f>
        <v>4.0000000000000002E-4</v>
      </c>
      <c r="N2" s="31">
        <f>COUNT(D2:I2)</f>
        <v>0</v>
      </c>
      <c r="O2" s="31" t="e">
        <f ca="1">IF(AND(N2=1,OFFSET(C2,0,O$3))&gt;0,"Y",0)</f>
        <v>#NAME?</v>
      </c>
      <c r="P2" s="32">
        <f>M2+Q2/1000+R2/10000+S2/100000+T2/1000000+U2/10000000+V2/100000000</f>
        <v>4.0000000000000002E-4</v>
      </c>
      <c r="Q2" s="32"/>
      <c r="R2" s="29"/>
      <c r="S2" s="29"/>
      <c r="T2" s="29"/>
      <c r="U2" s="29"/>
      <c r="W2" s="29"/>
    </row>
    <row r="3" spans="1:24" hidden="1" outlineLevel="1">
      <c r="D3" s="27"/>
      <c r="I3" s="30"/>
      <c r="J3" s="29"/>
      <c r="K3" s="29"/>
      <c r="L3" s="29"/>
      <c r="M3" s="33"/>
      <c r="N3" s="29" t="s">
        <v>427</v>
      </c>
      <c r="O3" s="34" t="e">
        <f>ToFile5</f>
        <v>#NAME?</v>
      </c>
      <c r="P3" s="35"/>
      <c r="Q3" s="28"/>
      <c r="R3" s="29"/>
      <c r="S3" s="29"/>
      <c r="T3" s="29"/>
      <c r="U3" s="29"/>
      <c r="W3" s="29"/>
    </row>
    <row r="4" spans="1:24" s="15" customFormat="1" ht="38.25" customHeight="1" collapsed="1">
      <c r="A4" s="15" t="s">
        <v>1018</v>
      </c>
    </row>
    <row r="5" spans="1:24" s="26" customFormat="1">
      <c r="A5" s="26" t="s">
        <v>428</v>
      </c>
      <c r="C5" s="36">
        <v>4</v>
      </c>
      <c r="Q5" s="26" t="s">
        <v>430</v>
      </c>
    </row>
    <row r="6" spans="1:24" s="26" customFormat="1" ht="27.75" customHeight="1">
      <c r="A6" s="26" t="s">
        <v>431</v>
      </c>
      <c r="B6" s="26" t="s">
        <v>433</v>
      </c>
      <c r="C6" s="39" t="s">
        <v>434</v>
      </c>
      <c r="D6" s="62" t="s">
        <v>435</v>
      </c>
      <c r="E6" s="62" t="s">
        <v>436</v>
      </c>
      <c r="F6" s="62" t="s">
        <v>437</v>
      </c>
      <c r="G6" s="62" t="s">
        <v>438</v>
      </c>
      <c r="H6" s="62" t="s">
        <v>439</v>
      </c>
      <c r="I6" s="62" t="s">
        <v>440</v>
      </c>
      <c r="J6" s="62" t="s">
        <v>441</v>
      </c>
      <c r="K6" s="85"/>
      <c r="L6" s="85" t="s">
        <v>443</v>
      </c>
      <c r="M6" s="86" t="s">
        <v>444</v>
      </c>
      <c r="N6" s="87" t="s">
        <v>445</v>
      </c>
      <c r="O6" s="85" t="s">
        <v>446</v>
      </c>
      <c r="P6" s="62" t="s">
        <v>447</v>
      </c>
      <c r="Q6" s="62">
        <v>1</v>
      </c>
      <c r="R6" s="62">
        <v>2</v>
      </c>
      <c r="S6" s="62">
        <v>3</v>
      </c>
      <c r="T6" s="62">
        <v>4</v>
      </c>
      <c r="U6" s="62">
        <v>5</v>
      </c>
      <c r="V6" s="62">
        <v>6</v>
      </c>
    </row>
    <row r="7" spans="1:24" ht="15">
      <c r="A7" s="26" t="s">
        <v>866</v>
      </c>
      <c r="D7" s="31"/>
      <c r="E7" s="31"/>
      <c r="F7" s="88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4" ht="12.75" customHeight="1">
      <c r="A8" s="96">
        <v>1</v>
      </c>
      <c r="B8" s="96" t="s">
        <v>928</v>
      </c>
      <c r="C8" s="96" t="s">
        <v>871</v>
      </c>
      <c r="D8" s="89">
        <v>25</v>
      </c>
      <c r="E8" s="89">
        <v>25</v>
      </c>
      <c r="F8" s="97">
        <v>23</v>
      </c>
      <c r="G8" s="98">
        <v>24</v>
      </c>
      <c r="H8" s="98"/>
      <c r="I8" s="31"/>
      <c r="J8" s="31">
        <f t="shared" ref="J8:J31" si="0">IFERROR(LARGE(D8:I8,1),0)+IF($C$5&gt;=2,IFERROR(LARGE(D8:I8,2),0),0)+IF($C$5&gt;=3,IFERROR(LARGE(D8:I8,3),0),0)+IF($C$5&gt;=4,IFERROR(LARGE(D8:I8,4),0),0)+IF($C$5&gt;=5,IFERROR(LARGE(D8:I8,5),0),0)+IF($C$5&gt;=6,IFERROR(LARGE(D8:I8,6),0),0)</f>
        <v>97</v>
      </c>
      <c r="K8" s="31"/>
      <c r="L8" s="31" t="s">
        <v>929</v>
      </c>
      <c r="M8" s="31">
        <f t="shared" ref="M8:M31" si="1">J8-(ROW(J8)-ROW(J$6))/10000</f>
        <v>96.999799999999993</v>
      </c>
      <c r="N8" s="31">
        <f t="shared" ref="N8:N31" si="2">COUNT(D8:I8)</f>
        <v>4</v>
      </c>
      <c r="O8" s="31" t="e">
        <f t="shared" ref="O8:O31" ca="1" si="3">IF(AND(N8=1,OFFSET(C8,0,O$3))&gt;0,"Y",0)</f>
        <v>#NAME?</v>
      </c>
      <c r="P8" s="32">
        <f t="shared" ref="P8:P31" si="4">M8+Q8/1000+R8/10000+S8/100000+T8/1000000+U8/10000000+V8/100000000</f>
        <v>97.027563000000001</v>
      </c>
      <c r="Q8" s="89">
        <v>25</v>
      </c>
      <c r="R8" s="89">
        <v>25</v>
      </c>
      <c r="S8" s="31">
        <v>24</v>
      </c>
      <c r="T8" s="90">
        <v>23</v>
      </c>
      <c r="U8" s="31"/>
      <c r="V8" s="31"/>
    </row>
    <row r="9" spans="1:24" ht="12.75" customHeight="1">
      <c r="A9" s="96">
        <v>2</v>
      </c>
      <c r="B9" s="96" t="s">
        <v>878</v>
      </c>
      <c r="C9" s="96" t="s">
        <v>87</v>
      </c>
      <c r="D9" s="89">
        <v>14</v>
      </c>
      <c r="E9" s="89">
        <v>21</v>
      </c>
      <c r="F9" s="97">
        <v>22</v>
      </c>
      <c r="G9" s="98">
        <v>21</v>
      </c>
      <c r="H9" s="98">
        <v>20</v>
      </c>
      <c r="I9" s="31"/>
      <c r="J9" s="31">
        <f t="shared" si="0"/>
        <v>84</v>
      </c>
      <c r="K9" s="31"/>
      <c r="L9" s="31" t="s">
        <v>930</v>
      </c>
      <c r="M9" s="31">
        <f t="shared" si="1"/>
        <v>83.999700000000004</v>
      </c>
      <c r="N9" s="31">
        <f t="shared" si="2"/>
        <v>5</v>
      </c>
      <c r="O9" s="31" t="e">
        <f t="shared" ca="1" si="3"/>
        <v>#NAME?</v>
      </c>
      <c r="P9" s="32">
        <f t="shared" si="4"/>
        <v>84.026353</v>
      </c>
      <c r="Q9" s="89">
        <v>24</v>
      </c>
      <c r="R9" s="90">
        <v>24</v>
      </c>
      <c r="S9" s="89">
        <v>23</v>
      </c>
      <c r="T9" s="31">
        <v>23</v>
      </c>
      <c r="U9" s="31"/>
      <c r="V9" s="31"/>
    </row>
    <row r="10" spans="1:24" ht="12.75" customHeight="1">
      <c r="A10" s="96">
        <v>3</v>
      </c>
      <c r="B10" s="96" t="s">
        <v>879</v>
      </c>
      <c r="C10" s="96" t="s">
        <v>37</v>
      </c>
      <c r="D10" s="89">
        <v>21</v>
      </c>
      <c r="E10" s="89">
        <v>20</v>
      </c>
      <c r="F10" s="97"/>
      <c r="G10" s="98">
        <v>18</v>
      </c>
      <c r="H10" s="98">
        <v>19</v>
      </c>
      <c r="I10" s="31"/>
      <c r="J10" s="31">
        <f t="shared" si="0"/>
        <v>78</v>
      </c>
      <c r="K10" s="31"/>
      <c r="L10" s="31" t="s">
        <v>931</v>
      </c>
      <c r="M10" s="31">
        <f t="shared" si="1"/>
        <v>77.999600000000001</v>
      </c>
      <c r="N10" s="31">
        <f t="shared" si="2"/>
        <v>4</v>
      </c>
      <c r="O10" s="31" t="e">
        <f t="shared" ca="1" si="3"/>
        <v>#NAME?</v>
      </c>
      <c r="P10" s="32">
        <f t="shared" si="4"/>
        <v>78.023931400000009</v>
      </c>
      <c r="Q10" s="90">
        <v>22</v>
      </c>
      <c r="R10" s="89">
        <v>21</v>
      </c>
      <c r="S10" s="31">
        <v>21</v>
      </c>
      <c r="T10" s="31">
        <v>20</v>
      </c>
      <c r="U10" s="89">
        <v>14</v>
      </c>
      <c r="V10" s="31"/>
    </row>
    <row r="11" spans="1:24" ht="12.75" customHeight="1">
      <c r="A11" s="96">
        <v>4</v>
      </c>
      <c r="B11" s="96" t="s">
        <v>880</v>
      </c>
      <c r="C11" s="96" t="s">
        <v>37</v>
      </c>
      <c r="D11" s="89">
        <v>22</v>
      </c>
      <c r="E11" s="89"/>
      <c r="F11" s="97">
        <v>18</v>
      </c>
      <c r="G11" s="98">
        <v>17</v>
      </c>
      <c r="H11" s="98">
        <v>18</v>
      </c>
      <c r="I11" s="31"/>
      <c r="J11" s="31">
        <f t="shared" si="0"/>
        <v>75</v>
      </c>
      <c r="K11" s="31"/>
      <c r="L11" s="31"/>
      <c r="M11" s="31">
        <f t="shared" si="1"/>
        <v>74.999499999999998</v>
      </c>
      <c r="N11" s="31">
        <f t="shared" si="2"/>
        <v>4</v>
      </c>
      <c r="O11" s="31" t="e">
        <f t="shared" ca="1" si="3"/>
        <v>#NAME?</v>
      </c>
      <c r="P11" s="32">
        <f t="shared" si="4"/>
        <v>75.022707999999994</v>
      </c>
      <c r="Q11" s="89">
        <v>21</v>
      </c>
      <c r="R11" s="89">
        <v>20</v>
      </c>
      <c r="S11" s="31">
        <v>19</v>
      </c>
      <c r="T11" s="31">
        <v>18</v>
      </c>
      <c r="U11" s="90"/>
      <c r="V11" s="31"/>
    </row>
    <row r="12" spans="1:24" ht="12.75" customHeight="1">
      <c r="A12" s="96">
        <v>5</v>
      </c>
      <c r="B12" s="96" t="s">
        <v>869</v>
      </c>
      <c r="C12" s="96" t="s">
        <v>871</v>
      </c>
      <c r="D12" s="89"/>
      <c r="E12" s="89"/>
      <c r="F12" s="97">
        <v>25</v>
      </c>
      <c r="G12" s="98">
        <v>25</v>
      </c>
      <c r="H12" s="98">
        <v>24</v>
      </c>
      <c r="I12" s="31"/>
      <c r="J12" s="31">
        <f t="shared" si="0"/>
        <v>74</v>
      </c>
      <c r="K12" s="31"/>
      <c r="L12" s="31"/>
      <c r="M12" s="31">
        <f t="shared" si="1"/>
        <v>73.999399999999994</v>
      </c>
      <c r="N12" s="31">
        <f t="shared" si="2"/>
        <v>3</v>
      </c>
      <c r="O12" s="31" t="e">
        <f t="shared" ca="1" si="3"/>
        <v>#NAME?</v>
      </c>
      <c r="P12" s="32">
        <f t="shared" si="4"/>
        <v>74.027140000000003</v>
      </c>
      <c r="Q12" s="90">
        <v>25</v>
      </c>
      <c r="R12" s="31">
        <v>25</v>
      </c>
      <c r="S12" s="31">
        <v>24</v>
      </c>
      <c r="T12" s="89"/>
      <c r="U12" s="89"/>
      <c r="V12" s="31"/>
    </row>
    <row r="13" spans="1:24" ht="12.75" customHeight="1">
      <c r="A13" s="96">
        <v>6</v>
      </c>
      <c r="B13" s="96" t="s">
        <v>932</v>
      </c>
      <c r="C13" s="96" t="s">
        <v>871</v>
      </c>
      <c r="D13" s="89">
        <v>24</v>
      </c>
      <c r="E13" s="89">
        <v>22</v>
      </c>
      <c r="F13" s="97"/>
      <c r="G13" s="98">
        <v>23</v>
      </c>
      <c r="H13" s="98"/>
      <c r="I13" s="31"/>
      <c r="J13" s="31">
        <f t="shared" si="0"/>
        <v>69</v>
      </c>
      <c r="K13" s="31"/>
      <c r="L13" s="31"/>
      <c r="M13" s="31">
        <f t="shared" si="1"/>
        <v>68.999300000000005</v>
      </c>
      <c r="N13" s="31">
        <f t="shared" si="2"/>
        <v>3</v>
      </c>
      <c r="O13" s="31" t="e">
        <f t="shared" ca="1" si="3"/>
        <v>#NAME?</v>
      </c>
      <c r="P13" s="32">
        <f t="shared" si="4"/>
        <v>69.02582000000001</v>
      </c>
      <c r="Q13" s="89">
        <v>24</v>
      </c>
      <c r="R13" s="31">
        <v>23</v>
      </c>
      <c r="S13" s="89">
        <v>22</v>
      </c>
      <c r="T13" s="90"/>
      <c r="U13" s="31"/>
      <c r="V13" s="31"/>
    </row>
    <row r="14" spans="1:24" ht="12.75" customHeight="1">
      <c r="A14" s="96">
        <v>7</v>
      </c>
      <c r="B14" s="96" t="s">
        <v>877</v>
      </c>
      <c r="C14" s="96" t="s">
        <v>52</v>
      </c>
      <c r="D14" s="89"/>
      <c r="E14" s="89"/>
      <c r="F14" s="97">
        <v>21</v>
      </c>
      <c r="G14" s="98">
        <v>22</v>
      </c>
      <c r="H14" s="98">
        <v>21</v>
      </c>
      <c r="I14" s="31"/>
      <c r="J14" s="31">
        <f t="shared" si="0"/>
        <v>64</v>
      </c>
      <c r="K14" s="31"/>
      <c r="L14" s="31"/>
      <c r="M14" s="31">
        <f t="shared" si="1"/>
        <v>63.999200000000002</v>
      </c>
      <c r="N14" s="31">
        <f t="shared" si="2"/>
        <v>3</v>
      </c>
      <c r="O14" s="31" t="e">
        <f t="shared" ca="1" si="3"/>
        <v>#NAME?</v>
      </c>
      <c r="P14" s="32">
        <f t="shared" si="4"/>
        <v>64.01797599999999</v>
      </c>
      <c r="Q14" s="31">
        <v>17</v>
      </c>
      <c r="R14" s="89">
        <v>16</v>
      </c>
      <c r="S14" s="89">
        <v>16</v>
      </c>
      <c r="T14" s="90">
        <v>16</v>
      </c>
      <c r="U14" s="31"/>
      <c r="V14" s="31"/>
    </row>
    <row r="15" spans="1:24" ht="12.75" customHeight="1">
      <c r="A15" s="96">
        <v>8</v>
      </c>
      <c r="B15" s="96" t="s">
        <v>881</v>
      </c>
      <c r="C15" s="96" t="s">
        <v>37</v>
      </c>
      <c r="D15" s="89">
        <v>16</v>
      </c>
      <c r="E15" s="89">
        <v>16</v>
      </c>
      <c r="F15" s="97">
        <v>15</v>
      </c>
      <c r="G15" s="98"/>
      <c r="H15" s="98">
        <v>17</v>
      </c>
      <c r="I15" s="31"/>
      <c r="J15" s="31">
        <f t="shared" si="0"/>
        <v>64</v>
      </c>
      <c r="K15" s="31"/>
      <c r="L15" s="31"/>
      <c r="M15" s="31">
        <f t="shared" si="1"/>
        <v>63.999099999999999</v>
      </c>
      <c r="N15" s="31">
        <f t="shared" si="2"/>
        <v>4</v>
      </c>
      <c r="O15" s="31" t="e">
        <f t="shared" ca="1" si="3"/>
        <v>#NAME?</v>
      </c>
      <c r="P15" s="32">
        <f t="shared" si="4"/>
        <v>64.023409999999998</v>
      </c>
      <c r="Q15" s="31">
        <v>22</v>
      </c>
      <c r="R15" s="90">
        <v>21</v>
      </c>
      <c r="S15" s="31">
        <v>21</v>
      </c>
      <c r="T15" s="89"/>
      <c r="U15" s="89"/>
      <c r="V15" s="31"/>
    </row>
    <row r="16" spans="1:24" ht="12.75" customHeight="1">
      <c r="A16" s="96">
        <v>9</v>
      </c>
      <c r="B16" s="96" t="s">
        <v>882</v>
      </c>
      <c r="C16" s="96" t="s">
        <v>37</v>
      </c>
      <c r="D16" s="89">
        <v>12</v>
      </c>
      <c r="E16" s="89">
        <v>13</v>
      </c>
      <c r="F16" s="97">
        <v>14</v>
      </c>
      <c r="G16" s="98">
        <v>13</v>
      </c>
      <c r="H16" s="98">
        <v>16</v>
      </c>
      <c r="I16" s="31"/>
      <c r="J16" s="31">
        <f t="shared" si="0"/>
        <v>56</v>
      </c>
      <c r="K16" s="31"/>
      <c r="L16" s="31"/>
      <c r="M16" s="31">
        <f t="shared" si="1"/>
        <v>55.999000000000002</v>
      </c>
      <c r="N16" s="31">
        <f t="shared" si="2"/>
        <v>5</v>
      </c>
      <c r="O16" s="31" t="e">
        <f t="shared" ca="1" si="3"/>
        <v>#NAME?</v>
      </c>
      <c r="P16" s="32">
        <f t="shared" si="4"/>
        <v>56.022970000000001</v>
      </c>
      <c r="Q16" s="89">
        <v>22</v>
      </c>
      <c r="R16" s="31">
        <v>18</v>
      </c>
      <c r="S16" s="31">
        <v>17</v>
      </c>
      <c r="T16" s="89"/>
      <c r="U16" s="90"/>
      <c r="V16" s="31"/>
    </row>
    <row r="17" spans="1:22" ht="12.75" customHeight="1">
      <c r="A17" s="96">
        <v>10</v>
      </c>
      <c r="B17" s="96" t="s">
        <v>933</v>
      </c>
      <c r="C17" s="96" t="s">
        <v>60</v>
      </c>
      <c r="D17" s="89"/>
      <c r="E17" s="89">
        <v>23</v>
      </c>
      <c r="F17" s="97">
        <v>17</v>
      </c>
      <c r="G17" s="98">
        <v>15</v>
      </c>
      <c r="H17" s="98"/>
      <c r="I17" s="31"/>
      <c r="J17" s="31">
        <f t="shared" si="0"/>
        <v>55</v>
      </c>
      <c r="K17" s="31"/>
      <c r="L17" s="31"/>
      <c r="M17" s="31">
        <f t="shared" si="1"/>
        <v>54.998899999999999</v>
      </c>
      <c r="N17" s="31">
        <f t="shared" si="2"/>
        <v>3</v>
      </c>
      <c r="O17" s="31" t="e">
        <f t="shared" ca="1" si="3"/>
        <v>#NAME?</v>
      </c>
      <c r="P17" s="32">
        <f t="shared" si="4"/>
        <v>55.016544199999998</v>
      </c>
      <c r="Q17" s="31">
        <v>16</v>
      </c>
      <c r="R17" s="90">
        <v>15</v>
      </c>
      <c r="S17" s="89">
        <v>13</v>
      </c>
      <c r="T17" s="31">
        <v>13</v>
      </c>
      <c r="U17" s="89">
        <v>12</v>
      </c>
      <c r="V17" s="31"/>
    </row>
    <row r="18" spans="1:22" ht="12.75" customHeight="1">
      <c r="A18" s="96">
        <v>11</v>
      </c>
      <c r="B18" s="96" t="s">
        <v>935</v>
      </c>
      <c r="C18" s="96" t="s">
        <v>37</v>
      </c>
      <c r="D18" s="89">
        <v>19</v>
      </c>
      <c r="E18" s="89">
        <v>17</v>
      </c>
      <c r="F18" s="97"/>
      <c r="G18" s="98">
        <v>16</v>
      </c>
      <c r="H18" s="98"/>
      <c r="I18" s="31"/>
      <c r="J18" s="31">
        <f t="shared" si="0"/>
        <v>52</v>
      </c>
      <c r="K18" s="31"/>
      <c r="L18" s="31"/>
      <c r="M18" s="31">
        <f t="shared" si="1"/>
        <v>51.998800000000003</v>
      </c>
      <c r="N18" s="31">
        <f t="shared" si="2"/>
        <v>3</v>
      </c>
      <c r="O18" s="31" t="e">
        <f t="shared" ca="1" si="3"/>
        <v>#NAME?</v>
      </c>
      <c r="P18" s="32">
        <f t="shared" si="4"/>
        <v>52.023750000000007</v>
      </c>
      <c r="Q18" s="89">
        <v>23</v>
      </c>
      <c r="R18" s="90">
        <v>18</v>
      </c>
      <c r="S18" s="31">
        <v>15</v>
      </c>
      <c r="T18" s="89"/>
      <c r="U18" s="31"/>
      <c r="V18" s="31"/>
    </row>
    <row r="19" spans="1:22" ht="12.75" customHeight="1">
      <c r="A19" s="96">
        <v>12</v>
      </c>
      <c r="B19" s="96" t="s">
        <v>934</v>
      </c>
      <c r="C19" s="96" t="s">
        <v>185</v>
      </c>
      <c r="D19" s="89"/>
      <c r="E19" s="89">
        <v>19</v>
      </c>
      <c r="F19" s="97">
        <v>19</v>
      </c>
      <c r="G19" s="98">
        <v>14</v>
      </c>
      <c r="H19" s="98"/>
      <c r="I19" s="31"/>
      <c r="J19" s="31">
        <f t="shared" si="0"/>
        <v>52</v>
      </c>
      <c r="K19" s="31"/>
      <c r="L19" s="31"/>
      <c r="M19" s="31">
        <f t="shared" si="1"/>
        <v>51.998699999999999</v>
      </c>
      <c r="N19" s="31">
        <f t="shared" si="2"/>
        <v>3</v>
      </c>
      <c r="O19" s="31" t="e">
        <f t="shared" ca="1" si="3"/>
        <v>#NAME?</v>
      </c>
      <c r="P19" s="32">
        <f t="shared" si="4"/>
        <v>52.019739999999999</v>
      </c>
      <c r="Q19" s="89">
        <v>19</v>
      </c>
      <c r="R19" s="90">
        <v>19</v>
      </c>
      <c r="S19" s="31">
        <v>14</v>
      </c>
      <c r="T19" s="89"/>
      <c r="U19" s="31"/>
      <c r="V19" s="31"/>
    </row>
    <row r="20" spans="1:22" ht="12.75" customHeight="1">
      <c r="A20" s="96">
        <v>13</v>
      </c>
      <c r="B20" s="96" t="s">
        <v>885</v>
      </c>
      <c r="C20" s="96" t="s">
        <v>37</v>
      </c>
      <c r="D20" s="89">
        <v>11</v>
      </c>
      <c r="E20" s="89">
        <v>12</v>
      </c>
      <c r="F20" s="97">
        <v>13</v>
      </c>
      <c r="G20" s="98"/>
      <c r="H20" s="98">
        <v>14</v>
      </c>
      <c r="I20" s="31"/>
      <c r="J20" s="31">
        <f t="shared" si="0"/>
        <v>50</v>
      </c>
      <c r="K20" s="31"/>
      <c r="L20" s="31"/>
      <c r="M20" s="31">
        <f t="shared" si="1"/>
        <v>49.998600000000003</v>
      </c>
      <c r="N20" s="31">
        <f t="shared" si="2"/>
        <v>4</v>
      </c>
      <c r="O20" s="31" t="e">
        <f t="shared" ca="1" si="3"/>
        <v>#NAME?</v>
      </c>
      <c r="P20" s="32">
        <f t="shared" si="4"/>
        <v>50.019460000000002</v>
      </c>
      <c r="Q20" s="89">
        <v>19</v>
      </c>
      <c r="R20" s="89">
        <v>17</v>
      </c>
      <c r="S20" s="31">
        <v>16</v>
      </c>
      <c r="T20" s="90"/>
      <c r="U20" s="31"/>
      <c r="V20" s="31"/>
    </row>
    <row r="21" spans="1:22" ht="12.75" customHeight="1">
      <c r="A21" s="96">
        <v>14</v>
      </c>
      <c r="B21" s="96" t="s">
        <v>936</v>
      </c>
      <c r="C21" s="96" t="s">
        <v>37</v>
      </c>
      <c r="D21" s="89">
        <v>15</v>
      </c>
      <c r="E21" s="89">
        <v>18</v>
      </c>
      <c r="F21" s="97">
        <v>16</v>
      </c>
      <c r="G21" s="98"/>
      <c r="H21" s="98"/>
      <c r="I21" s="31"/>
      <c r="J21" s="31">
        <f t="shared" si="0"/>
        <v>49</v>
      </c>
      <c r="K21" s="31"/>
      <c r="L21" s="31"/>
      <c r="M21" s="31">
        <f t="shared" si="1"/>
        <v>48.9985</v>
      </c>
      <c r="N21" s="31">
        <f t="shared" si="2"/>
        <v>3</v>
      </c>
      <c r="O21" s="31" t="e">
        <f t="shared" ca="1" si="3"/>
        <v>#NAME?</v>
      </c>
      <c r="P21" s="32">
        <f t="shared" si="4"/>
        <v>49.014031000000003</v>
      </c>
      <c r="Q21" s="90">
        <v>14</v>
      </c>
      <c r="R21" s="31">
        <v>14</v>
      </c>
      <c r="S21" s="89">
        <v>12</v>
      </c>
      <c r="T21" s="89">
        <v>11</v>
      </c>
      <c r="U21" s="31"/>
      <c r="V21" s="31"/>
    </row>
    <row r="22" spans="1:22" ht="12.75" customHeight="1">
      <c r="A22" s="96">
        <v>15</v>
      </c>
      <c r="B22" s="96" t="s">
        <v>937</v>
      </c>
      <c r="C22" s="96" t="s">
        <v>52</v>
      </c>
      <c r="D22" s="89"/>
      <c r="E22" s="89"/>
      <c r="F22" s="97">
        <v>20</v>
      </c>
      <c r="G22" s="98">
        <v>20</v>
      </c>
      <c r="H22" s="98"/>
      <c r="I22" s="31"/>
      <c r="J22" s="31">
        <f t="shared" si="0"/>
        <v>40</v>
      </c>
      <c r="K22" s="31"/>
      <c r="L22" s="31"/>
      <c r="M22" s="31">
        <f t="shared" si="1"/>
        <v>39.998399999999997</v>
      </c>
      <c r="N22" s="31">
        <f t="shared" si="2"/>
        <v>2</v>
      </c>
      <c r="O22" s="31" t="e">
        <f t="shared" ca="1" si="3"/>
        <v>#NAME?</v>
      </c>
      <c r="P22" s="32">
        <f t="shared" si="4"/>
        <v>40.018249999999995</v>
      </c>
      <c r="Q22" s="89">
        <v>18</v>
      </c>
      <c r="R22" s="90">
        <v>17</v>
      </c>
      <c r="S22" s="89">
        <v>15</v>
      </c>
      <c r="T22" s="31"/>
      <c r="U22" s="31"/>
      <c r="V22" s="31"/>
    </row>
    <row r="23" spans="1:22" ht="12.75" customHeight="1">
      <c r="A23" s="96">
        <v>16</v>
      </c>
      <c r="B23" s="96" t="s">
        <v>938</v>
      </c>
      <c r="C23" s="96" t="s">
        <v>185</v>
      </c>
      <c r="D23" s="89">
        <v>17</v>
      </c>
      <c r="E23" s="89">
        <v>15</v>
      </c>
      <c r="F23" s="97"/>
      <c r="G23" s="98"/>
      <c r="H23" s="98"/>
      <c r="I23" s="31"/>
      <c r="J23" s="31">
        <f t="shared" si="0"/>
        <v>32</v>
      </c>
      <c r="K23" s="31"/>
      <c r="L23" s="31"/>
      <c r="M23" s="31">
        <f t="shared" si="1"/>
        <v>31.9983</v>
      </c>
      <c r="N23" s="31">
        <f t="shared" si="2"/>
        <v>2</v>
      </c>
      <c r="O23" s="31" t="e">
        <f t="shared" ca="1" si="3"/>
        <v>#NAME?</v>
      </c>
      <c r="P23" s="32">
        <f t="shared" si="4"/>
        <v>32.020300000000006</v>
      </c>
      <c r="Q23" s="90">
        <v>20</v>
      </c>
      <c r="R23" s="31">
        <v>20</v>
      </c>
      <c r="S23" s="89"/>
      <c r="T23" s="89"/>
      <c r="U23" s="31"/>
      <c r="V23" s="31"/>
    </row>
    <row r="24" spans="1:22" ht="12.75" customHeight="1">
      <c r="A24" s="96">
        <v>17</v>
      </c>
      <c r="B24" s="96" t="s">
        <v>939</v>
      </c>
      <c r="C24" s="96" t="s">
        <v>871</v>
      </c>
      <c r="D24" s="89">
        <v>13</v>
      </c>
      <c r="E24" s="89">
        <v>14</v>
      </c>
      <c r="F24" s="97"/>
      <c r="G24" s="98"/>
      <c r="H24" s="98"/>
      <c r="I24" s="31"/>
      <c r="J24" s="31">
        <f t="shared" si="0"/>
        <v>27</v>
      </c>
      <c r="K24" s="31"/>
      <c r="L24" s="31"/>
      <c r="M24" s="31">
        <f t="shared" si="1"/>
        <v>26.998200000000001</v>
      </c>
      <c r="N24" s="31">
        <f t="shared" si="2"/>
        <v>2</v>
      </c>
      <c r="O24" s="31" t="e">
        <f t="shared" ca="1" si="3"/>
        <v>#NAME?</v>
      </c>
      <c r="P24" s="32">
        <f t="shared" si="4"/>
        <v>27.0167</v>
      </c>
      <c r="Q24" s="89">
        <v>17</v>
      </c>
      <c r="R24" s="89">
        <v>15</v>
      </c>
      <c r="S24" s="90"/>
      <c r="T24" s="31"/>
      <c r="U24" s="31"/>
      <c r="V24" s="31"/>
    </row>
    <row r="25" spans="1:22" ht="12.75" customHeight="1">
      <c r="A25" s="96">
        <v>18</v>
      </c>
      <c r="B25" s="96" t="s">
        <v>868</v>
      </c>
      <c r="C25" s="96" t="s">
        <v>60</v>
      </c>
      <c r="D25" s="89"/>
      <c r="E25" s="89"/>
      <c r="F25" s="97"/>
      <c r="G25" s="98"/>
      <c r="H25" s="98">
        <v>25</v>
      </c>
      <c r="I25" s="31"/>
      <c r="J25" s="31">
        <f t="shared" si="0"/>
        <v>25</v>
      </c>
      <c r="K25" s="31"/>
      <c r="L25" s="31"/>
      <c r="M25" s="31">
        <f t="shared" si="1"/>
        <v>24.998100000000001</v>
      </c>
      <c r="N25" s="31">
        <f t="shared" si="2"/>
        <v>1</v>
      </c>
      <c r="O25" s="31" t="e">
        <f t="shared" ca="1" si="3"/>
        <v>#NAME?</v>
      </c>
      <c r="P25" s="32">
        <f t="shared" si="4"/>
        <v>25.013400000000001</v>
      </c>
      <c r="Q25" s="89">
        <v>14</v>
      </c>
      <c r="R25" s="89">
        <v>13</v>
      </c>
      <c r="S25" s="90"/>
      <c r="T25" s="31"/>
      <c r="U25" s="31"/>
      <c r="V25" s="31"/>
    </row>
    <row r="26" spans="1:22" ht="12.75" customHeight="1">
      <c r="A26" s="96">
        <v>19</v>
      </c>
      <c r="B26" s="96" t="s">
        <v>873</v>
      </c>
      <c r="C26" s="96" t="s">
        <v>871</v>
      </c>
      <c r="D26" s="89">
        <v>23</v>
      </c>
      <c r="E26" s="89">
        <v>24</v>
      </c>
      <c r="F26" s="97">
        <v>24</v>
      </c>
      <c r="G26" s="98"/>
      <c r="H26" s="98">
        <v>23</v>
      </c>
      <c r="I26" s="31"/>
      <c r="J26" s="31">
        <f t="shared" si="0"/>
        <v>94</v>
      </c>
      <c r="K26" s="31"/>
      <c r="L26" s="31"/>
      <c r="M26" s="31">
        <f t="shared" si="1"/>
        <v>93.998000000000005</v>
      </c>
      <c r="N26" s="31">
        <f t="shared" si="2"/>
        <v>4</v>
      </c>
      <c r="O26" s="31" t="e">
        <f t="shared" ca="1" si="3"/>
        <v>#NAME?</v>
      </c>
      <c r="P26" s="32">
        <f t="shared" si="4"/>
        <v>94.02300000000001</v>
      </c>
      <c r="Q26" s="31">
        <v>25</v>
      </c>
      <c r="R26" s="89"/>
      <c r="S26" s="89"/>
      <c r="T26" s="90"/>
      <c r="U26" s="31"/>
      <c r="V26" s="31"/>
    </row>
    <row r="27" spans="1:22" ht="12.75" customHeight="1">
      <c r="A27" s="96">
        <v>20</v>
      </c>
      <c r="B27" s="96" t="s">
        <v>876</v>
      </c>
      <c r="C27" s="96" t="s">
        <v>60</v>
      </c>
      <c r="D27" s="89"/>
      <c r="E27" s="89"/>
      <c r="F27" s="97"/>
      <c r="G27" s="98"/>
      <c r="H27" s="98">
        <v>22</v>
      </c>
      <c r="I27" s="31"/>
      <c r="J27" s="31">
        <f t="shared" si="0"/>
        <v>22</v>
      </c>
      <c r="K27" s="31"/>
      <c r="L27" s="31"/>
      <c r="M27" s="31">
        <f t="shared" si="1"/>
        <v>21.997900000000001</v>
      </c>
      <c r="N27" s="31">
        <f t="shared" si="2"/>
        <v>1</v>
      </c>
      <c r="O27" s="31" t="e">
        <f t="shared" ca="1" si="3"/>
        <v>#NAME?</v>
      </c>
      <c r="P27" s="32">
        <f t="shared" si="4"/>
        <v>22.0199</v>
      </c>
      <c r="Q27" s="31">
        <v>22</v>
      </c>
      <c r="R27" s="89"/>
      <c r="S27" s="89"/>
      <c r="T27" s="90"/>
      <c r="U27" s="31"/>
      <c r="V27" s="31"/>
    </row>
    <row r="28" spans="1:22" ht="12.75" customHeight="1">
      <c r="A28" s="96">
        <v>21</v>
      </c>
      <c r="B28" s="96" t="s">
        <v>940</v>
      </c>
      <c r="C28" s="96" t="s">
        <v>37</v>
      </c>
      <c r="D28" s="89">
        <v>20</v>
      </c>
      <c r="E28" s="89"/>
      <c r="F28" s="97"/>
      <c r="G28" s="98"/>
      <c r="H28" s="98"/>
      <c r="I28" s="31"/>
      <c r="J28" s="31">
        <f t="shared" si="0"/>
        <v>20</v>
      </c>
      <c r="K28" s="31"/>
      <c r="L28" s="31"/>
      <c r="M28" s="31">
        <f t="shared" si="1"/>
        <v>19.997800000000002</v>
      </c>
      <c r="N28" s="31">
        <f t="shared" si="2"/>
        <v>1</v>
      </c>
      <c r="O28" s="31" t="e">
        <f t="shared" ca="1" si="3"/>
        <v>#NAME?</v>
      </c>
      <c r="P28" s="32">
        <f t="shared" si="4"/>
        <v>20.017800000000001</v>
      </c>
      <c r="Q28" s="89">
        <v>20</v>
      </c>
      <c r="R28" s="89"/>
      <c r="S28" s="90"/>
      <c r="T28" s="31"/>
      <c r="U28" s="31"/>
      <c r="V28" s="31"/>
    </row>
    <row r="29" spans="1:22" ht="12.75" customHeight="1">
      <c r="A29" s="96">
        <v>22</v>
      </c>
      <c r="B29" s="96" t="s">
        <v>941</v>
      </c>
      <c r="C29" s="96" t="s">
        <v>31</v>
      </c>
      <c r="D29" s="89"/>
      <c r="E29" s="89"/>
      <c r="F29" s="97"/>
      <c r="G29" s="98">
        <v>19</v>
      </c>
      <c r="H29" s="98"/>
      <c r="I29" s="31"/>
      <c r="J29" s="31">
        <f t="shared" si="0"/>
        <v>19</v>
      </c>
      <c r="K29" s="31"/>
      <c r="L29" s="31"/>
      <c r="M29" s="31">
        <f t="shared" si="1"/>
        <v>18.997699999999998</v>
      </c>
      <c r="N29" s="31">
        <f t="shared" si="2"/>
        <v>1</v>
      </c>
      <c r="O29" s="31" t="e">
        <f t="shared" ca="1" si="3"/>
        <v>#NAME?</v>
      </c>
      <c r="P29" s="32">
        <f t="shared" si="4"/>
        <v>19.016699999999997</v>
      </c>
      <c r="Q29" s="31">
        <v>19</v>
      </c>
      <c r="R29" s="89"/>
      <c r="S29" s="89"/>
      <c r="T29" s="90"/>
      <c r="U29" s="31"/>
      <c r="V29" s="31"/>
    </row>
    <row r="30" spans="1:22" ht="12.75" customHeight="1">
      <c r="A30" s="96">
        <v>23</v>
      </c>
      <c r="B30" s="96" t="s">
        <v>942</v>
      </c>
      <c r="C30" s="96" t="s">
        <v>37</v>
      </c>
      <c r="D30" s="89">
        <v>18</v>
      </c>
      <c r="E30" s="89"/>
      <c r="F30" s="97"/>
      <c r="G30" s="98"/>
      <c r="H30" s="98"/>
      <c r="I30" s="31"/>
      <c r="J30" s="31">
        <f t="shared" si="0"/>
        <v>18</v>
      </c>
      <c r="K30" s="31"/>
      <c r="L30" s="31"/>
      <c r="M30" s="31">
        <f t="shared" si="1"/>
        <v>17.997599999999998</v>
      </c>
      <c r="N30" s="31">
        <f t="shared" si="2"/>
        <v>1</v>
      </c>
      <c r="O30" s="31" t="e">
        <f t="shared" ca="1" si="3"/>
        <v>#NAME?</v>
      </c>
      <c r="P30" s="32">
        <f t="shared" si="4"/>
        <v>18.015599999999999</v>
      </c>
      <c r="Q30" s="89">
        <v>18</v>
      </c>
      <c r="R30" s="89"/>
      <c r="S30" s="90"/>
      <c r="T30" s="31"/>
      <c r="U30" s="31"/>
      <c r="V30" s="31"/>
    </row>
    <row r="31" spans="1:22" ht="12.75" customHeight="1">
      <c r="A31" s="96">
        <v>24</v>
      </c>
      <c r="B31" s="96" t="s">
        <v>884</v>
      </c>
      <c r="C31" s="96" t="s">
        <v>871</v>
      </c>
      <c r="D31" s="89"/>
      <c r="E31" s="89"/>
      <c r="F31" s="97"/>
      <c r="G31" s="98"/>
      <c r="H31" s="98">
        <v>15</v>
      </c>
      <c r="I31" s="31"/>
      <c r="J31" s="31">
        <f t="shared" si="0"/>
        <v>15</v>
      </c>
      <c r="K31" s="31"/>
      <c r="L31" s="31"/>
      <c r="M31" s="31">
        <f t="shared" si="1"/>
        <v>14.9975</v>
      </c>
      <c r="N31" s="31">
        <f t="shared" si="2"/>
        <v>1</v>
      </c>
      <c r="O31" s="31" t="e">
        <f t="shared" ca="1" si="3"/>
        <v>#NAME?</v>
      </c>
      <c r="P31" s="32">
        <f t="shared" si="4"/>
        <v>15.012500000000001</v>
      </c>
      <c r="Q31" s="31">
        <v>15</v>
      </c>
      <c r="R31" s="89"/>
      <c r="S31" s="89"/>
      <c r="T31" s="90"/>
      <c r="U31" s="31"/>
      <c r="V31" s="31"/>
    </row>
    <row r="32" spans="1:22" ht="3" customHeight="1">
      <c r="C32" s="91"/>
      <c r="D32" s="92"/>
      <c r="E32" s="90"/>
      <c r="F32" s="90"/>
      <c r="G32" s="31"/>
      <c r="H32" s="93"/>
      <c r="I32" s="31"/>
      <c r="J32" s="31"/>
      <c r="K32" s="31"/>
      <c r="L32" s="31"/>
      <c r="M32" s="31"/>
      <c r="N32" s="31"/>
      <c r="O32" s="31"/>
      <c r="P32" s="32"/>
      <c r="Q32" s="31"/>
      <c r="R32" s="31"/>
      <c r="S32" s="31"/>
      <c r="T32" s="31"/>
      <c r="U32" s="31"/>
      <c r="V32" s="31"/>
    </row>
    <row r="33" spans="1:22" ht="15">
      <c r="C33" s="91"/>
      <c r="D33" s="92"/>
      <c r="E33" s="90"/>
      <c r="F33" s="90"/>
      <c r="G33" s="31"/>
      <c r="H33" s="93"/>
      <c r="I33" s="31"/>
      <c r="J33" s="31"/>
      <c r="K33" s="31"/>
      <c r="L33" s="31"/>
      <c r="M33" s="31"/>
      <c r="N33" s="31"/>
      <c r="O33" s="31"/>
      <c r="P33" s="32"/>
      <c r="Q33" s="31"/>
      <c r="R33" s="31"/>
      <c r="S33" s="31"/>
      <c r="T33" s="31"/>
      <c r="U33" s="31"/>
      <c r="V33" s="31"/>
    </row>
    <row r="34" spans="1:22" ht="15">
      <c r="A34" s="26" t="s">
        <v>886</v>
      </c>
      <c r="C34" s="91"/>
      <c r="D34" s="92"/>
      <c r="E34" s="90"/>
      <c r="F34" s="90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31"/>
      <c r="R34" s="31"/>
      <c r="S34" s="31"/>
      <c r="T34" s="31"/>
      <c r="U34" s="31"/>
      <c r="V34" s="31"/>
    </row>
    <row r="35" spans="1:22">
      <c r="A35" s="77">
        <v>1</v>
      </c>
      <c r="B35" s="77" t="s">
        <v>887</v>
      </c>
      <c r="C35" s="77" t="s">
        <v>87</v>
      </c>
      <c r="D35" s="89">
        <v>20</v>
      </c>
      <c r="E35" s="89">
        <v>20</v>
      </c>
      <c r="F35" s="90">
        <v>19</v>
      </c>
      <c r="G35" s="31">
        <v>19</v>
      </c>
      <c r="H35" s="31">
        <v>20</v>
      </c>
      <c r="I35" s="31"/>
      <c r="J35" s="31">
        <f t="shared" ref="J35:J55" si="5">IFERROR(LARGE(D35:I35,1),0)+IF($C$5&gt;=2,IFERROR(LARGE(D35:I35,2),0),0)+IF($C$5&gt;=3,IFERROR(LARGE(D35:I35,3),0),0)+IF($C$5&gt;=4,IFERROR(LARGE(D35:I35,4),0),0)+IF($C$5&gt;=5,IFERROR(LARGE(D35:I35,5),0),0)+IF($C$5&gt;=6,IFERROR(LARGE(D35:I35,6),0),0)</f>
        <v>79</v>
      </c>
      <c r="K35" s="31"/>
      <c r="L35" s="31" t="s">
        <v>943</v>
      </c>
      <c r="M35" s="31">
        <f t="shared" ref="M35:M55" si="6">J35-(ROW(J35)-ROW(J$6))/10000</f>
        <v>78.997100000000003</v>
      </c>
      <c r="N35" s="31">
        <f t="shared" ref="N35:N55" si="7">COUNT(D35:I35)</f>
        <v>5</v>
      </c>
      <c r="O35" s="31" t="e">
        <f t="shared" ref="O35:O55" ca="1" si="8">IF(AND(N35=1,OFFSET(C35,0,O$3))&gt;0,"Y",0)</f>
        <v>#NAME?</v>
      </c>
      <c r="P35" s="32">
        <f t="shared" ref="P35:P55" si="9">M35+Q35/1000+R35/10000+S35/100000+T35/1000000+U35/10000000+V35/100000000</f>
        <v>79.019320899999997</v>
      </c>
      <c r="Q35" s="89">
        <v>20</v>
      </c>
      <c r="R35" s="89">
        <v>20</v>
      </c>
      <c r="S35" s="31">
        <v>20</v>
      </c>
      <c r="T35" s="90">
        <v>19</v>
      </c>
      <c r="U35" s="31">
        <v>19</v>
      </c>
      <c r="V35" s="31"/>
    </row>
    <row r="36" spans="1:22">
      <c r="A36" s="77">
        <v>2</v>
      </c>
      <c r="B36" s="77" t="s">
        <v>897</v>
      </c>
      <c r="C36" s="77" t="s">
        <v>37</v>
      </c>
      <c r="D36" s="89">
        <v>19</v>
      </c>
      <c r="E36" s="89">
        <v>18</v>
      </c>
      <c r="F36" s="90"/>
      <c r="G36" s="31">
        <v>13</v>
      </c>
      <c r="H36" s="31">
        <v>14</v>
      </c>
      <c r="I36" s="31"/>
      <c r="J36" s="31">
        <f t="shared" si="5"/>
        <v>64</v>
      </c>
      <c r="K36" s="31"/>
      <c r="L36" s="31" t="s">
        <v>944</v>
      </c>
      <c r="M36" s="31">
        <f t="shared" si="6"/>
        <v>63.997</v>
      </c>
      <c r="N36" s="31">
        <f t="shared" si="7"/>
        <v>4</v>
      </c>
      <c r="O36" s="31" t="e">
        <f t="shared" ca="1" si="8"/>
        <v>#NAME?</v>
      </c>
      <c r="P36" s="32">
        <f t="shared" si="9"/>
        <v>64.017953000000006</v>
      </c>
      <c r="Q36" s="89">
        <v>19</v>
      </c>
      <c r="R36" s="89">
        <v>18</v>
      </c>
      <c r="S36" s="31">
        <v>14</v>
      </c>
      <c r="T36" s="31">
        <v>13</v>
      </c>
      <c r="U36" s="90"/>
      <c r="V36" s="31"/>
    </row>
    <row r="37" spans="1:22">
      <c r="A37" s="77">
        <v>3</v>
      </c>
      <c r="B37" s="77" t="s">
        <v>893</v>
      </c>
      <c r="C37" s="77" t="s">
        <v>87</v>
      </c>
      <c r="D37" s="89">
        <v>18</v>
      </c>
      <c r="E37" s="89">
        <v>17</v>
      </c>
      <c r="F37" s="90"/>
      <c r="G37" s="31">
        <v>12</v>
      </c>
      <c r="H37" s="31">
        <v>17</v>
      </c>
      <c r="I37" s="31"/>
      <c r="J37" s="31">
        <f t="shared" si="5"/>
        <v>64</v>
      </c>
      <c r="K37" s="31"/>
      <c r="L37" s="31" t="s">
        <v>945</v>
      </c>
      <c r="M37" s="31">
        <f t="shared" si="6"/>
        <v>63.996899999999997</v>
      </c>
      <c r="N37" s="31">
        <f t="shared" si="7"/>
        <v>4</v>
      </c>
      <c r="O37" s="31" t="e">
        <f t="shared" ca="1" si="8"/>
        <v>#NAME?</v>
      </c>
      <c r="P37" s="32">
        <f t="shared" si="9"/>
        <v>64.016781999999992</v>
      </c>
      <c r="Q37" s="89">
        <v>18</v>
      </c>
      <c r="R37" s="89">
        <v>17</v>
      </c>
      <c r="S37" s="31">
        <v>17</v>
      </c>
      <c r="T37" s="31">
        <v>12</v>
      </c>
      <c r="U37" s="90"/>
      <c r="V37" s="31"/>
    </row>
    <row r="38" spans="1:22">
      <c r="A38" s="77">
        <v>4</v>
      </c>
      <c r="B38" s="77" t="s">
        <v>896</v>
      </c>
      <c r="C38" s="77" t="s">
        <v>37</v>
      </c>
      <c r="D38" s="89">
        <v>16</v>
      </c>
      <c r="E38" s="89"/>
      <c r="F38" s="90">
        <v>15</v>
      </c>
      <c r="G38" s="31">
        <v>14</v>
      </c>
      <c r="H38" s="31">
        <v>15</v>
      </c>
      <c r="I38" s="31"/>
      <c r="J38" s="31">
        <f t="shared" si="5"/>
        <v>60</v>
      </c>
      <c r="K38" s="31"/>
      <c r="L38" s="31"/>
      <c r="M38" s="31">
        <f t="shared" si="6"/>
        <v>59.9968</v>
      </c>
      <c r="N38" s="31">
        <f t="shared" si="7"/>
        <v>4</v>
      </c>
      <c r="O38" s="31" t="e">
        <f t="shared" ca="1" si="8"/>
        <v>#NAME?</v>
      </c>
      <c r="P38" s="32">
        <f t="shared" si="9"/>
        <v>60.014463999999997</v>
      </c>
      <c r="Q38" s="89">
        <v>16</v>
      </c>
      <c r="R38" s="90">
        <v>15</v>
      </c>
      <c r="S38" s="31">
        <v>15</v>
      </c>
      <c r="T38" s="31">
        <v>14</v>
      </c>
      <c r="U38" s="89"/>
      <c r="V38" s="31"/>
    </row>
    <row r="39" spans="1:22">
      <c r="A39" s="77">
        <v>5</v>
      </c>
      <c r="B39" s="77" t="s">
        <v>946</v>
      </c>
      <c r="C39" s="77" t="s">
        <v>60</v>
      </c>
      <c r="D39" s="89"/>
      <c r="E39" s="89"/>
      <c r="F39" s="90">
        <v>20</v>
      </c>
      <c r="G39" s="31">
        <v>20</v>
      </c>
      <c r="H39" s="31"/>
      <c r="I39" s="31"/>
      <c r="J39" s="31">
        <f t="shared" si="5"/>
        <v>40</v>
      </c>
      <c r="K39" s="31"/>
      <c r="L39" s="31"/>
      <c r="M39" s="31">
        <f t="shared" si="6"/>
        <v>39.996699999999997</v>
      </c>
      <c r="N39" s="31">
        <f t="shared" si="7"/>
        <v>2</v>
      </c>
      <c r="O39" s="31" t="e">
        <f t="shared" ca="1" si="8"/>
        <v>#NAME?</v>
      </c>
      <c r="P39" s="32">
        <f t="shared" si="9"/>
        <v>40.018700000000003</v>
      </c>
      <c r="Q39" s="90">
        <v>20</v>
      </c>
      <c r="R39" s="31">
        <v>20</v>
      </c>
      <c r="S39" s="89"/>
      <c r="T39" s="89"/>
      <c r="U39" s="31"/>
      <c r="V39" s="31"/>
    </row>
    <row r="40" spans="1:22">
      <c r="A40" s="77">
        <v>6</v>
      </c>
      <c r="B40" s="77" t="s">
        <v>947</v>
      </c>
      <c r="C40" s="77" t="s">
        <v>60</v>
      </c>
      <c r="D40" s="89"/>
      <c r="E40" s="89">
        <v>19</v>
      </c>
      <c r="F40" s="90">
        <v>18</v>
      </c>
      <c r="G40" s="31"/>
      <c r="H40" s="31"/>
      <c r="I40" s="31"/>
      <c r="J40" s="31">
        <f t="shared" si="5"/>
        <v>37</v>
      </c>
      <c r="K40" s="31"/>
      <c r="L40" s="31"/>
      <c r="M40" s="31">
        <f t="shared" si="6"/>
        <v>36.996600000000001</v>
      </c>
      <c r="N40" s="31">
        <f t="shared" si="7"/>
        <v>2</v>
      </c>
      <c r="O40" s="31" t="e">
        <f t="shared" ca="1" si="8"/>
        <v>#NAME?</v>
      </c>
      <c r="P40" s="32">
        <f t="shared" si="9"/>
        <v>37.017400000000002</v>
      </c>
      <c r="Q40" s="89">
        <v>19</v>
      </c>
      <c r="R40" s="90">
        <v>18</v>
      </c>
      <c r="S40" s="89"/>
      <c r="T40" s="31"/>
      <c r="U40" s="31"/>
      <c r="V40" s="31"/>
    </row>
    <row r="41" spans="1:22">
      <c r="A41" s="77">
        <v>7</v>
      </c>
      <c r="B41" s="77" t="s">
        <v>889</v>
      </c>
      <c r="C41" s="77" t="s">
        <v>871</v>
      </c>
      <c r="D41" s="89"/>
      <c r="E41" s="89"/>
      <c r="F41" s="90"/>
      <c r="G41" s="31">
        <v>17</v>
      </c>
      <c r="H41" s="31">
        <v>19</v>
      </c>
      <c r="I41" s="31"/>
      <c r="J41" s="31">
        <f t="shared" si="5"/>
        <v>36</v>
      </c>
      <c r="K41" s="31"/>
      <c r="L41" s="31"/>
      <c r="M41" s="31">
        <f t="shared" si="6"/>
        <v>35.996499999999997</v>
      </c>
      <c r="N41" s="31">
        <f t="shared" si="7"/>
        <v>2</v>
      </c>
      <c r="O41" s="31" t="e">
        <f t="shared" ca="1" si="8"/>
        <v>#NAME?</v>
      </c>
      <c r="P41" s="32">
        <f t="shared" si="9"/>
        <v>36.017199999999995</v>
      </c>
      <c r="Q41" s="31">
        <v>19</v>
      </c>
      <c r="R41" s="31">
        <v>17</v>
      </c>
      <c r="S41" s="89"/>
      <c r="T41" s="89"/>
      <c r="U41" s="90"/>
      <c r="V41" s="31"/>
    </row>
    <row r="42" spans="1:22">
      <c r="A42" s="77">
        <v>8</v>
      </c>
      <c r="B42" s="77" t="s">
        <v>948</v>
      </c>
      <c r="C42" s="77" t="s">
        <v>37</v>
      </c>
      <c r="D42" s="89"/>
      <c r="E42" s="89"/>
      <c r="F42" s="90">
        <v>17</v>
      </c>
      <c r="G42" s="31">
        <v>16</v>
      </c>
      <c r="H42" s="31"/>
      <c r="I42" s="31"/>
      <c r="J42" s="31">
        <f t="shared" si="5"/>
        <v>33</v>
      </c>
      <c r="K42" s="31"/>
      <c r="L42" s="31"/>
      <c r="M42" s="31">
        <f t="shared" si="6"/>
        <v>32.996400000000001</v>
      </c>
      <c r="N42" s="31">
        <f t="shared" si="7"/>
        <v>2</v>
      </c>
      <c r="O42" s="31" t="e">
        <f t="shared" ca="1" si="8"/>
        <v>#NAME?</v>
      </c>
      <c r="P42" s="32">
        <f t="shared" si="9"/>
        <v>33.015000000000008</v>
      </c>
      <c r="Q42" s="90">
        <v>17</v>
      </c>
      <c r="R42" s="31">
        <v>16</v>
      </c>
      <c r="S42" s="89"/>
      <c r="T42" s="89"/>
      <c r="U42" s="31"/>
      <c r="V42" s="31"/>
    </row>
    <row r="43" spans="1:22">
      <c r="A43" s="77">
        <v>9</v>
      </c>
      <c r="B43" s="77" t="s">
        <v>895</v>
      </c>
      <c r="C43" s="77" t="s">
        <v>37</v>
      </c>
      <c r="D43" s="89"/>
      <c r="E43" s="89"/>
      <c r="F43" s="90"/>
      <c r="G43" s="31">
        <v>15</v>
      </c>
      <c r="H43" s="31">
        <v>16</v>
      </c>
      <c r="I43" s="31"/>
      <c r="J43" s="31">
        <f t="shared" si="5"/>
        <v>31</v>
      </c>
      <c r="K43" s="31"/>
      <c r="L43" s="31"/>
      <c r="M43" s="31">
        <f t="shared" si="6"/>
        <v>30.996300000000002</v>
      </c>
      <c r="N43" s="31">
        <f t="shared" si="7"/>
        <v>2</v>
      </c>
      <c r="O43" s="31" t="e">
        <f t="shared" ca="1" si="8"/>
        <v>#NAME?</v>
      </c>
      <c r="P43" s="32">
        <f t="shared" si="9"/>
        <v>31.0138</v>
      </c>
      <c r="Q43" s="31">
        <v>16</v>
      </c>
      <c r="R43" s="31">
        <v>15</v>
      </c>
      <c r="S43" s="89"/>
      <c r="T43" s="89"/>
      <c r="U43" s="90"/>
      <c r="V43" s="31"/>
    </row>
    <row r="44" spans="1:22">
      <c r="A44" s="77">
        <v>10</v>
      </c>
      <c r="B44" s="77" t="s">
        <v>903</v>
      </c>
      <c r="C44" s="77" t="s">
        <v>871</v>
      </c>
      <c r="D44" s="89"/>
      <c r="E44" s="89"/>
      <c r="F44" s="90">
        <v>14</v>
      </c>
      <c r="G44" s="31">
        <v>7</v>
      </c>
      <c r="H44" s="31">
        <v>10</v>
      </c>
      <c r="I44" s="31"/>
      <c r="J44" s="31">
        <f t="shared" si="5"/>
        <v>31</v>
      </c>
      <c r="K44" s="31"/>
      <c r="L44" s="31"/>
      <c r="M44" s="31">
        <f t="shared" si="6"/>
        <v>30.996200000000002</v>
      </c>
      <c r="N44" s="31">
        <f t="shared" si="7"/>
        <v>3</v>
      </c>
      <c r="O44" s="31" t="e">
        <f t="shared" ca="1" si="8"/>
        <v>#NAME?</v>
      </c>
      <c r="P44" s="32">
        <f t="shared" si="9"/>
        <v>31.011270000000003</v>
      </c>
      <c r="Q44" s="90">
        <v>14</v>
      </c>
      <c r="R44" s="31">
        <v>10</v>
      </c>
      <c r="S44" s="31">
        <v>7</v>
      </c>
      <c r="T44" s="89"/>
      <c r="U44" s="89"/>
      <c r="V44" s="31"/>
    </row>
    <row r="45" spans="1:22">
      <c r="A45" s="77">
        <v>11</v>
      </c>
      <c r="B45" s="77" t="s">
        <v>949</v>
      </c>
      <c r="C45" s="77" t="s">
        <v>60</v>
      </c>
      <c r="D45" s="89">
        <v>14</v>
      </c>
      <c r="E45" s="89">
        <v>15</v>
      </c>
      <c r="F45" s="90"/>
      <c r="G45" s="31"/>
      <c r="H45" s="31"/>
      <c r="I45" s="31"/>
      <c r="J45" s="31">
        <f t="shared" si="5"/>
        <v>29</v>
      </c>
      <c r="K45" s="31"/>
      <c r="L45" s="31"/>
      <c r="M45" s="31">
        <f t="shared" si="6"/>
        <v>28.996099999999998</v>
      </c>
      <c r="N45" s="31">
        <f t="shared" si="7"/>
        <v>2</v>
      </c>
      <c r="O45" s="31" t="e">
        <f t="shared" ca="1" si="8"/>
        <v>#NAME?</v>
      </c>
      <c r="P45" s="32">
        <f t="shared" si="9"/>
        <v>29.012499999999999</v>
      </c>
      <c r="Q45" s="89">
        <v>15</v>
      </c>
      <c r="R45" s="89">
        <v>14</v>
      </c>
      <c r="S45" s="90"/>
      <c r="T45" s="31"/>
      <c r="U45" s="31"/>
      <c r="V45" s="31"/>
    </row>
    <row r="46" spans="1:22">
      <c r="A46" s="77">
        <v>12</v>
      </c>
      <c r="B46" s="77" t="s">
        <v>900</v>
      </c>
      <c r="C46" s="77" t="s">
        <v>37</v>
      </c>
      <c r="D46" s="89"/>
      <c r="E46" s="89"/>
      <c r="F46" s="90"/>
      <c r="G46" s="31">
        <v>10</v>
      </c>
      <c r="H46" s="31">
        <v>12</v>
      </c>
      <c r="I46" s="31"/>
      <c r="J46" s="31">
        <f t="shared" si="5"/>
        <v>22</v>
      </c>
      <c r="K46" s="31"/>
      <c r="L46" s="31"/>
      <c r="M46" s="31">
        <f t="shared" si="6"/>
        <v>21.995999999999999</v>
      </c>
      <c r="N46" s="31">
        <f t="shared" si="7"/>
        <v>2</v>
      </c>
      <c r="O46" s="31" t="e">
        <f t="shared" ca="1" si="8"/>
        <v>#NAME?</v>
      </c>
      <c r="P46" s="32">
        <f t="shared" si="9"/>
        <v>22.009</v>
      </c>
      <c r="Q46" s="31">
        <v>12</v>
      </c>
      <c r="R46" s="31">
        <v>10</v>
      </c>
      <c r="S46" s="89"/>
      <c r="T46" s="89"/>
      <c r="U46" s="90"/>
      <c r="V46" s="31"/>
    </row>
    <row r="47" spans="1:22">
      <c r="A47" s="77">
        <v>13</v>
      </c>
      <c r="B47" s="77" t="s">
        <v>901</v>
      </c>
      <c r="C47" s="77" t="s">
        <v>37</v>
      </c>
      <c r="D47" s="89"/>
      <c r="E47" s="89"/>
      <c r="F47" s="90"/>
      <c r="G47" s="31">
        <v>9</v>
      </c>
      <c r="H47" s="31">
        <v>11</v>
      </c>
      <c r="I47" s="31"/>
      <c r="J47" s="31">
        <f t="shared" si="5"/>
        <v>20</v>
      </c>
      <c r="K47" s="31"/>
      <c r="L47" s="31"/>
      <c r="M47" s="31">
        <f t="shared" si="6"/>
        <v>19.995899999999999</v>
      </c>
      <c r="N47" s="31">
        <f t="shared" si="7"/>
        <v>2</v>
      </c>
      <c r="O47" s="31" t="e">
        <f t="shared" ca="1" si="8"/>
        <v>#NAME?</v>
      </c>
      <c r="P47" s="32">
        <f t="shared" si="9"/>
        <v>20.0078</v>
      </c>
      <c r="Q47" s="31">
        <v>11</v>
      </c>
      <c r="R47" s="31">
        <v>9</v>
      </c>
      <c r="S47" s="89"/>
      <c r="T47" s="89"/>
      <c r="U47" s="90"/>
      <c r="V47" s="31"/>
    </row>
    <row r="48" spans="1:22">
      <c r="A48" s="77">
        <v>14</v>
      </c>
      <c r="B48" s="77" t="s">
        <v>950</v>
      </c>
      <c r="C48" s="77" t="s">
        <v>871</v>
      </c>
      <c r="D48" s="89"/>
      <c r="E48" s="89"/>
      <c r="F48" s="90"/>
      <c r="G48" s="31">
        <v>18</v>
      </c>
      <c r="H48" s="31"/>
      <c r="I48" s="31"/>
      <c r="J48" s="31">
        <f t="shared" si="5"/>
        <v>18</v>
      </c>
      <c r="K48" s="31"/>
      <c r="L48" s="31"/>
      <c r="M48" s="31">
        <f t="shared" si="6"/>
        <v>17.995799999999999</v>
      </c>
      <c r="N48" s="31">
        <f t="shared" si="7"/>
        <v>1</v>
      </c>
      <c r="O48" s="31" t="e">
        <f t="shared" ca="1" si="8"/>
        <v>#NAME?</v>
      </c>
      <c r="P48" s="32">
        <f t="shared" si="9"/>
        <v>18.0138</v>
      </c>
      <c r="Q48" s="31">
        <v>18</v>
      </c>
      <c r="R48" s="89"/>
      <c r="S48" s="89"/>
      <c r="T48" s="90"/>
      <c r="U48" s="31"/>
      <c r="V48" s="31"/>
    </row>
    <row r="49" spans="1:22">
      <c r="A49" s="77">
        <v>15</v>
      </c>
      <c r="B49" s="77" t="s">
        <v>891</v>
      </c>
      <c r="C49" s="77" t="s">
        <v>871</v>
      </c>
      <c r="D49" s="89"/>
      <c r="E49" s="89"/>
      <c r="F49" s="90"/>
      <c r="G49" s="31"/>
      <c r="H49" s="31">
        <v>18</v>
      </c>
      <c r="I49" s="31"/>
      <c r="J49" s="31">
        <f t="shared" si="5"/>
        <v>18</v>
      </c>
      <c r="K49" s="31"/>
      <c r="L49" s="31"/>
      <c r="M49" s="31">
        <f t="shared" si="6"/>
        <v>17.995699999999999</v>
      </c>
      <c r="N49" s="31">
        <f t="shared" si="7"/>
        <v>1</v>
      </c>
      <c r="O49" s="31" t="e">
        <f t="shared" ca="1" si="8"/>
        <v>#NAME?</v>
      </c>
      <c r="P49" s="32">
        <f t="shared" si="9"/>
        <v>18.0137</v>
      </c>
      <c r="Q49" s="31">
        <v>18</v>
      </c>
      <c r="R49" s="89"/>
      <c r="S49" s="89"/>
      <c r="T49" s="90"/>
      <c r="U49" s="31"/>
      <c r="V49" s="31"/>
    </row>
    <row r="50" spans="1:22">
      <c r="A50" s="77">
        <v>16</v>
      </c>
      <c r="B50" s="77" t="s">
        <v>951</v>
      </c>
      <c r="C50" s="77" t="s">
        <v>84</v>
      </c>
      <c r="D50" s="89">
        <v>17</v>
      </c>
      <c r="E50" s="89"/>
      <c r="F50" s="90"/>
      <c r="G50" s="31"/>
      <c r="H50" s="31"/>
      <c r="I50" s="31"/>
      <c r="J50" s="31">
        <f t="shared" si="5"/>
        <v>17</v>
      </c>
      <c r="K50" s="31"/>
      <c r="L50" s="31"/>
      <c r="M50" s="31">
        <f t="shared" si="6"/>
        <v>16.9956</v>
      </c>
      <c r="N50" s="31">
        <f t="shared" si="7"/>
        <v>1</v>
      </c>
      <c r="O50" s="31" t="e">
        <f t="shared" ca="1" si="8"/>
        <v>#NAME?</v>
      </c>
      <c r="P50" s="32">
        <f t="shared" si="9"/>
        <v>17.012599999999999</v>
      </c>
      <c r="Q50" s="89">
        <v>17</v>
      </c>
      <c r="R50" s="89"/>
      <c r="S50" s="90"/>
      <c r="T50" s="31"/>
      <c r="U50" s="31"/>
      <c r="V50" s="31"/>
    </row>
    <row r="51" spans="1:22">
      <c r="A51" s="77">
        <v>17</v>
      </c>
      <c r="B51" s="77" t="s">
        <v>952</v>
      </c>
      <c r="C51" s="77" t="s">
        <v>37</v>
      </c>
      <c r="D51" s="89"/>
      <c r="E51" s="89">
        <v>16</v>
      </c>
      <c r="F51" s="90"/>
      <c r="G51" s="31"/>
      <c r="H51" s="31"/>
      <c r="I51" s="31"/>
      <c r="J51" s="31">
        <f t="shared" si="5"/>
        <v>16</v>
      </c>
      <c r="K51" s="31"/>
      <c r="L51" s="31"/>
      <c r="M51" s="31">
        <f t="shared" si="6"/>
        <v>15.9955</v>
      </c>
      <c r="N51" s="31">
        <f t="shared" si="7"/>
        <v>1</v>
      </c>
      <c r="O51" s="31" t="e">
        <f t="shared" ca="1" si="8"/>
        <v>#NAME?</v>
      </c>
      <c r="P51" s="32">
        <f t="shared" si="9"/>
        <v>16.011499999999998</v>
      </c>
      <c r="Q51" s="89">
        <v>16</v>
      </c>
      <c r="R51" s="89"/>
      <c r="S51" s="90"/>
      <c r="T51" s="31"/>
      <c r="U51" s="31"/>
      <c r="V51" s="31"/>
    </row>
    <row r="52" spans="1:22">
      <c r="A52" s="77">
        <v>18</v>
      </c>
      <c r="B52" s="77" t="s">
        <v>953</v>
      </c>
      <c r="C52" s="77" t="s">
        <v>37</v>
      </c>
      <c r="D52" s="89"/>
      <c r="E52" s="89"/>
      <c r="F52" s="90">
        <v>16</v>
      </c>
      <c r="G52" s="31"/>
      <c r="H52" s="31"/>
      <c r="I52" s="31"/>
      <c r="J52" s="31">
        <f t="shared" si="5"/>
        <v>16</v>
      </c>
      <c r="K52" s="31"/>
      <c r="L52" s="31"/>
      <c r="M52" s="31">
        <f t="shared" si="6"/>
        <v>15.9954</v>
      </c>
      <c r="N52" s="31">
        <f t="shared" si="7"/>
        <v>1</v>
      </c>
      <c r="O52" s="31" t="e">
        <f t="shared" ca="1" si="8"/>
        <v>#NAME?</v>
      </c>
      <c r="P52" s="32">
        <f t="shared" si="9"/>
        <v>16.011399999999998</v>
      </c>
      <c r="Q52" s="90">
        <v>16</v>
      </c>
      <c r="R52" s="89"/>
      <c r="S52" s="89"/>
      <c r="T52" s="31"/>
      <c r="U52" s="31"/>
      <c r="V52" s="31"/>
    </row>
    <row r="53" spans="1:22">
      <c r="A53" s="77">
        <v>19</v>
      </c>
      <c r="B53" s="77" t="s">
        <v>899</v>
      </c>
      <c r="C53" s="77" t="s">
        <v>37</v>
      </c>
      <c r="D53" s="89"/>
      <c r="E53" s="89"/>
      <c r="F53" s="90"/>
      <c r="G53" s="31"/>
      <c r="H53" s="31">
        <v>13</v>
      </c>
      <c r="I53" s="31"/>
      <c r="J53" s="31">
        <f t="shared" si="5"/>
        <v>13</v>
      </c>
      <c r="K53" s="31"/>
      <c r="L53" s="31"/>
      <c r="M53" s="31">
        <f t="shared" si="6"/>
        <v>12.9953</v>
      </c>
      <c r="N53" s="31">
        <f t="shared" si="7"/>
        <v>1</v>
      </c>
      <c r="O53" s="31" t="e">
        <f t="shared" ca="1" si="8"/>
        <v>#NAME?</v>
      </c>
      <c r="P53" s="32">
        <f t="shared" si="9"/>
        <v>13.0083</v>
      </c>
      <c r="Q53" s="31">
        <v>13</v>
      </c>
      <c r="R53" s="89"/>
      <c r="S53" s="89"/>
      <c r="T53" s="90"/>
      <c r="U53" s="31"/>
      <c r="V53" s="31"/>
    </row>
    <row r="54" spans="1:22">
      <c r="A54" s="77">
        <v>20</v>
      </c>
      <c r="B54" s="77" t="s">
        <v>954</v>
      </c>
      <c r="C54" s="77" t="s">
        <v>195</v>
      </c>
      <c r="D54" s="89"/>
      <c r="E54" s="89"/>
      <c r="F54" s="90"/>
      <c r="G54" s="31">
        <v>11</v>
      </c>
      <c r="H54" s="31"/>
      <c r="I54" s="31"/>
      <c r="J54" s="31">
        <f t="shared" si="5"/>
        <v>11</v>
      </c>
      <c r="K54" s="31"/>
      <c r="L54" s="31"/>
      <c r="M54" s="31">
        <f t="shared" si="6"/>
        <v>10.995200000000001</v>
      </c>
      <c r="N54" s="31">
        <f t="shared" si="7"/>
        <v>1</v>
      </c>
      <c r="O54" s="31" t="e">
        <f t="shared" ca="1" si="8"/>
        <v>#NAME?</v>
      </c>
      <c r="P54" s="32">
        <f t="shared" si="9"/>
        <v>11.0062</v>
      </c>
      <c r="Q54" s="31">
        <v>11</v>
      </c>
      <c r="R54" s="89"/>
      <c r="S54" s="89"/>
      <c r="T54" s="90"/>
      <c r="U54" s="31"/>
      <c r="V54" s="31"/>
    </row>
    <row r="55" spans="1:22">
      <c r="A55" s="77">
        <v>21</v>
      </c>
      <c r="B55" s="77" t="s">
        <v>955</v>
      </c>
      <c r="C55" s="77" t="s">
        <v>195</v>
      </c>
      <c r="D55" s="89"/>
      <c r="E55" s="89"/>
      <c r="F55" s="90"/>
      <c r="G55" s="31">
        <v>8</v>
      </c>
      <c r="H55" s="31"/>
      <c r="I55" s="31"/>
      <c r="J55" s="31">
        <f t="shared" si="5"/>
        <v>8</v>
      </c>
      <c r="K55" s="31"/>
      <c r="L55" s="31"/>
      <c r="M55" s="31">
        <f t="shared" si="6"/>
        <v>7.9950999999999999</v>
      </c>
      <c r="N55" s="31">
        <f t="shared" si="7"/>
        <v>1</v>
      </c>
      <c r="O55" s="31" t="e">
        <f t="shared" ca="1" si="8"/>
        <v>#NAME?</v>
      </c>
      <c r="P55" s="32">
        <f t="shared" si="9"/>
        <v>8.0030999999999999</v>
      </c>
      <c r="Q55" s="31">
        <v>8</v>
      </c>
      <c r="R55" s="89"/>
      <c r="S55" s="89"/>
      <c r="T55" s="90"/>
      <c r="U55" s="31"/>
      <c r="V55" s="31"/>
    </row>
    <row r="56" spans="1:22" ht="3" customHeight="1">
      <c r="A56" s="77"/>
      <c r="B56" s="77"/>
      <c r="C56" s="77"/>
      <c r="D56" s="89"/>
      <c r="E56" s="89"/>
      <c r="F56" s="90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31"/>
      <c r="R56" s="31"/>
      <c r="S56" s="31"/>
      <c r="T56" s="31"/>
      <c r="U56" s="31"/>
      <c r="V56" s="31"/>
    </row>
    <row r="57" spans="1:22" ht="15">
      <c r="C57" s="91"/>
      <c r="D57" s="92"/>
      <c r="E57" s="90"/>
      <c r="F57" s="90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31"/>
      <c r="R57" s="31"/>
      <c r="S57" s="31"/>
      <c r="T57" s="31"/>
      <c r="U57" s="31"/>
      <c r="V57" s="31"/>
    </row>
    <row r="58" spans="1:22" ht="15">
      <c r="A58" s="26" t="s">
        <v>904</v>
      </c>
      <c r="C58" s="91"/>
      <c r="D58" s="92"/>
      <c r="E58" s="90"/>
      <c r="F58" s="90"/>
      <c r="G58" s="31"/>
      <c r="H58" s="31"/>
      <c r="I58" s="31"/>
      <c r="J58" s="31"/>
      <c r="K58" s="31"/>
      <c r="L58" s="31"/>
      <c r="M58" s="31"/>
      <c r="N58" s="31"/>
      <c r="O58" s="31"/>
      <c r="P58" s="32"/>
      <c r="Q58" s="31"/>
      <c r="R58" s="31"/>
      <c r="S58" s="31"/>
      <c r="T58" s="31"/>
      <c r="U58" s="31"/>
      <c r="V58" s="31"/>
    </row>
    <row r="59" spans="1:22">
      <c r="A59" s="77">
        <v>1</v>
      </c>
      <c r="B59" s="77" t="s">
        <v>905</v>
      </c>
      <c r="C59" s="77" t="s">
        <v>52</v>
      </c>
      <c r="D59" s="89">
        <v>19</v>
      </c>
      <c r="E59" s="89">
        <v>20</v>
      </c>
      <c r="F59" s="90">
        <v>19</v>
      </c>
      <c r="G59" s="31">
        <v>20</v>
      </c>
      <c r="H59" s="31">
        <v>20</v>
      </c>
      <c r="I59" s="31"/>
      <c r="J59" s="31">
        <f t="shared" ref="J59:J68" si="10">IFERROR(LARGE(D59:I59,1),0)+IF($C$5&gt;=2,IFERROR(LARGE(D59:I59,2),0),0)+IF($C$5&gt;=3,IFERROR(LARGE(D59:I59,3),0),0)+IF($C$5&gt;=4,IFERROR(LARGE(D59:I59,4),0),0)+IF($C$5&gt;=5,IFERROR(LARGE(D59:I59,5),0),0)+IF($C$5&gt;=6,IFERROR(LARGE(D59:I59,6),0),0)</f>
        <v>79</v>
      </c>
      <c r="K59" s="31"/>
      <c r="L59" s="31" t="s">
        <v>956</v>
      </c>
      <c r="M59" s="31">
        <f t="shared" ref="M59:M68" si="11">J59-(ROW(J59)-ROW(J$6))/10000</f>
        <v>78.994699999999995</v>
      </c>
      <c r="N59" s="31">
        <f t="shared" ref="N59:N68" si="12">COUNT(D59:I59)</f>
        <v>5</v>
      </c>
      <c r="O59" s="31" t="e">
        <f t="shared" ref="O59:O68" ca="1" si="13">IF(AND(N59=1,OFFSET(C59,0,O$3))&gt;0,"Y",0)</f>
        <v>#NAME?</v>
      </c>
      <c r="P59" s="32">
        <f t="shared" ref="P59:P68" si="14">M59+Q59/1000+R59/10000+S59/100000+T59/1000000+U59/10000000+V59/100000000</f>
        <v>79.016920899999988</v>
      </c>
      <c r="Q59" s="89">
        <v>20</v>
      </c>
      <c r="R59" s="31">
        <v>20</v>
      </c>
      <c r="S59" s="31">
        <v>20</v>
      </c>
      <c r="T59" s="89">
        <v>19</v>
      </c>
      <c r="U59" s="90">
        <v>19</v>
      </c>
      <c r="V59" s="31"/>
    </row>
    <row r="60" spans="1:22">
      <c r="A60" s="77">
        <v>2</v>
      </c>
      <c r="B60" s="77" t="s">
        <v>908</v>
      </c>
      <c r="C60" s="77" t="s">
        <v>37</v>
      </c>
      <c r="D60" s="89">
        <v>17</v>
      </c>
      <c r="E60" s="89">
        <v>15</v>
      </c>
      <c r="F60" s="90">
        <v>18</v>
      </c>
      <c r="G60" s="31">
        <v>19</v>
      </c>
      <c r="H60" s="31">
        <v>18</v>
      </c>
      <c r="I60" s="31"/>
      <c r="J60" s="31">
        <f t="shared" si="10"/>
        <v>72</v>
      </c>
      <c r="K60" s="31"/>
      <c r="L60" s="31" t="s">
        <v>957</v>
      </c>
      <c r="M60" s="31">
        <f t="shared" si="11"/>
        <v>71.994600000000005</v>
      </c>
      <c r="N60" s="31">
        <f t="shared" si="12"/>
        <v>5</v>
      </c>
      <c r="O60" s="31" t="e">
        <f t="shared" ca="1" si="13"/>
        <v>#NAME?</v>
      </c>
      <c r="P60" s="32">
        <f t="shared" si="14"/>
        <v>72.01559850000001</v>
      </c>
      <c r="Q60" s="31">
        <v>19</v>
      </c>
      <c r="R60" s="90">
        <v>18</v>
      </c>
      <c r="S60" s="31">
        <v>18</v>
      </c>
      <c r="T60" s="89">
        <v>17</v>
      </c>
      <c r="U60" s="89">
        <v>15</v>
      </c>
      <c r="V60" s="31"/>
    </row>
    <row r="61" spans="1:22">
      <c r="A61" s="77">
        <v>3</v>
      </c>
      <c r="B61" s="77" t="s">
        <v>907</v>
      </c>
      <c r="C61" s="77" t="s">
        <v>64</v>
      </c>
      <c r="D61" s="89">
        <v>16</v>
      </c>
      <c r="E61" s="89"/>
      <c r="F61" s="90">
        <v>17</v>
      </c>
      <c r="G61" s="31">
        <v>18</v>
      </c>
      <c r="H61" s="31">
        <v>19</v>
      </c>
      <c r="I61" s="31"/>
      <c r="J61" s="31">
        <f t="shared" si="10"/>
        <v>70</v>
      </c>
      <c r="K61" s="31"/>
      <c r="L61" s="31" t="s">
        <v>958</v>
      </c>
      <c r="M61" s="31">
        <f t="shared" si="11"/>
        <v>69.994500000000002</v>
      </c>
      <c r="N61" s="31">
        <f t="shared" si="12"/>
        <v>4</v>
      </c>
      <c r="O61" s="31" t="e">
        <f t="shared" ca="1" si="13"/>
        <v>#NAME?</v>
      </c>
      <c r="P61" s="32">
        <f t="shared" si="14"/>
        <v>70.01548600000001</v>
      </c>
      <c r="Q61" s="31">
        <v>19</v>
      </c>
      <c r="R61" s="31">
        <v>18</v>
      </c>
      <c r="S61" s="90">
        <v>17</v>
      </c>
      <c r="T61" s="89">
        <v>16</v>
      </c>
      <c r="U61" s="89"/>
      <c r="V61" s="31"/>
    </row>
    <row r="62" spans="1:22">
      <c r="A62" s="77">
        <v>4</v>
      </c>
      <c r="B62" s="77" t="s">
        <v>910</v>
      </c>
      <c r="C62" s="77" t="s">
        <v>31</v>
      </c>
      <c r="D62" s="89">
        <v>13</v>
      </c>
      <c r="E62" s="89">
        <v>19</v>
      </c>
      <c r="F62" s="90">
        <v>16</v>
      </c>
      <c r="G62" s="31">
        <v>17</v>
      </c>
      <c r="H62" s="31">
        <v>16</v>
      </c>
      <c r="I62" s="31"/>
      <c r="J62" s="31">
        <f t="shared" si="10"/>
        <v>68</v>
      </c>
      <c r="K62" s="31"/>
      <c r="L62" s="31"/>
      <c r="M62" s="31">
        <f t="shared" si="11"/>
        <v>67.994399999999999</v>
      </c>
      <c r="N62" s="31">
        <f t="shared" si="12"/>
        <v>5</v>
      </c>
      <c r="O62" s="31" t="e">
        <f t="shared" ca="1" si="13"/>
        <v>#NAME?</v>
      </c>
      <c r="P62" s="32">
        <f t="shared" si="14"/>
        <v>68.015277299999994</v>
      </c>
      <c r="Q62" s="89">
        <v>19</v>
      </c>
      <c r="R62" s="31">
        <v>17</v>
      </c>
      <c r="S62" s="90">
        <v>16</v>
      </c>
      <c r="T62" s="31">
        <v>16</v>
      </c>
      <c r="U62" s="89">
        <v>13</v>
      </c>
      <c r="V62" s="31"/>
    </row>
    <row r="63" spans="1:22">
      <c r="A63" s="77">
        <v>5</v>
      </c>
      <c r="B63" s="77" t="s">
        <v>909</v>
      </c>
      <c r="C63" s="77" t="s">
        <v>64</v>
      </c>
      <c r="D63" s="89">
        <v>14</v>
      </c>
      <c r="E63" s="89"/>
      <c r="F63" s="90">
        <v>15</v>
      </c>
      <c r="G63" s="31">
        <v>16</v>
      </c>
      <c r="H63" s="31">
        <v>17</v>
      </c>
      <c r="I63" s="31"/>
      <c r="J63" s="31">
        <f t="shared" si="10"/>
        <v>62</v>
      </c>
      <c r="K63" s="31"/>
      <c r="L63" s="31"/>
      <c r="M63" s="31">
        <f t="shared" si="11"/>
        <v>61.994300000000003</v>
      </c>
      <c r="N63" s="31">
        <f t="shared" si="12"/>
        <v>4</v>
      </c>
      <c r="O63" s="31" t="e">
        <f t="shared" ca="1" si="13"/>
        <v>#NAME?</v>
      </c>
      <c r="P63" s="32">
        <f t="shared" si="14"/>
        <v>62.013064000000007</v>
      </c>
      <c r="Q63" s="31">
        <v>17</v>
      </c>
      <c r="R63" s="31">
        <v>16</v>
      </c>
      <c r="S63" s="90">
        <v>15</v>
      </c>
      <c r="T63" s="89">
        <v>14</v>
      </c>
      <c r="U63" s="89"/>
      <c r="V63" s="31"/>
    </row>
    <row r="64" spans="1:22">
      <c r="A64" s="77">
        <v>6</v>
      </c>
      <c r="B64" s="77" t="s">
        <v>959</v>
      </c>
      <c r="C64" s="77" t="s">
        <v>185</v>
      </c>
      <c r="D64" s="89">
        <v>20</v>
      </c>
      <c r="E64" s="89">
        <v>18</v>
      </c>
      <c r="F64" s="90">
        <v>20</v>
      </c>
      <c r="G64" s="31"/>
      <c r="H64" s="31"/>
      <c r="I64" s="31"/>
      <c r="J64" s="31">
        <f t="shared" si="10"/>
        <v>58</v>
      </c>
      <c r="K64" s="31"/>
      <c r="L64" s="31"/>
      <c r="M64" s="31">
        <f t="shared" si="11"/>
        <v>57.994199999999999</v>
      </c>
      <c r="N64" s="31">
        <f t="shared" si="12"/>
        <v>3</v>
      </c>
      <c r="O64" s="31" t="e">
        <f t="shared" ca="1" si="13"/>
        <v>#NAME?</v>
      </c>
      <c r="P64" s="32">
        <f t="shared" si="14"/>
        <v>58.016380000000005</v>
      </c>
      <c r="Q64" s="89">
        <v>20</v>
      </c>
      <c r="R64" s="90">
        <v>20</v>
      </c>
      <c r="S64" s="89">
        <v>18</v>
      </c>
      <c r="T64" s="31"/>
      <c r="U64" s="31"/>
      <c r="V64" s="31"/>
    </row>
    <row r="65" spans="1:22">
      <c r="A65" s="77">
        <v>7</v>
      </c>
      <c r="B65" s="77" t="s">
        <v>960</v>
      </c>
      <c r="C65" s="77" t="s">
        <v>31</v>
      </c>
      <c r="D65" s="89">
        <v>12</v>
      </c>
      <c r="E65" s="89">
        <v>17</v>
      </c>
      <c r="F65" s="90"/>
      <c r="G65" s="31">
        <v>15</v>
      </c>
      <c r="H65" s="31"/>
      <c r="I65" s="31"/>
      <c r="J65" s="31">
        <f t="shared" si="10"/>
        <v>44</v>
      </c>
      <c r="K65" s="31"/>
      <c r="L65" s="31"/>
      <c r="M65" s="31">
        <f t="shared" si="11"/>
        <v>43.994100000000003</v>
      </c>
      <c r="N65" s="31">
        <f t="shared" si="12"/>
        <v>3</v>
      </c>
      <c r="O65" s="31" t="e">
        <f t="shared" ca="1" si="13"/>
        <v>#NAME?</v>
      </c>
      <c r="P65" s="32">
        <f t="shared" si="14"/>
        <v>44.012720000000009</v>
      </c>
      <c r="Q65" s="89">
        <v>17</v>
      </c>
      <c r="R65" s="31">
        <v>15</v>
      </c>
      <c r="S65" s="89">
        <v>12</v>
      </c>
      <c r="T65" s="90"/>
      <c r="U65" s="31"/>
      <c r="V65" s="31"/>
    </row>
    <row r="66" spans="1:22">
      <c r="A66" s="77">
        <v>8</v>
      </c>
      <c r="B66" s="77" t="s">
        <v>961</v>
      </c>
      <c r="C66" s="77" t="s">
        <v>37</v>
      </c>
      <c r="D66" s="89">
        <v>18</v>
      </c>
      <c r="E66" s="89">
        <v>16</v>
      </c>
      <c r="F66" s="90"/>
      <c r="G66" s="31"/>
      <c r="H66" s="31"/>
      <c r="I66" s="31"/>
      <c r="J66" s="31">
        <f t="shared" si="10"/>
        <v>34</v>
      </c>
      <c r="K66" s="31"/>
      <c r="L66" s="31"/>
      <c r="M66" s="31">
        <f t="shared" si="11"/>
        <v>33.994</v>
      </c>
      <c r="N66" s="31">
        <f t="shared" si="12"/>
        <v>2</v>
      </c>
      <c r="O66" s="31" t="e">
        <f t="shared" ca="1" si="13"/>
        <v>#NAME?</v>
      </c>
      <c r="P66" s="32">
        <f t="shared" si="14"/>
        <v>34.013600000000004</v>
      </c>
      <c r="Q66" s="89">
        <v>18</v>
      </c>
      <c r="R66" s="89">
        <v>16</v>
      </c>
      <c r="S66" s="90"/>
      <c r="T66" s="31"/>
      <c r="U66" s="31"/>
      <c r="V66" s="31"/>
    </row>
    <row r="67" spans="1:22">
      <c r="A67" s="77">
        <v>9</v>
      </c>
      <c r="B67" s="77" t="s">
        <v>962</v>
      </c>
      <c r="C67" s="77" t="s">
        <v>84</v>
      </c>
      <c r="D67" s="89">
        <v>15</v>
      </c>
      <c r="E67" s="89"/>
      <c r="F67" s="90"/>
      <c r="G67" s="31"/>
      <c r="H67" s="31"/>
      <c r="I67" s="31"/>
      <c r="J67" s="31">
        <f t="shared" si="10"/>
        <v>15</v>
      </c>
      <c r="K67" s="31"/>
      <c r="L67" s="31"/>
      <c r="M67" s="31">
        <f t="shared" si="11"/>
        <v>14.9939</v>
      </c>
      <c r="N67" s="31">
        <f t="shared" si="12"/>
        <v>1</v>
      </c>
      <c r="O67" s="31" t="e">
        <f t="shared" ca="1" si="13"/>
        <v>#NAME?</v>
      </c>
      <c r="P67" s="32">
        <f t="shared" si="14"/>
        <v>15.008900000000001</v>
      </c>
      <c r="Q67" s="89">
        <v>15</v>
      </c>
      <c r="R67" s="89"/>
      <c r="S67" s="90"/>
      <c r="T67" s="31"/>
      <c r="U67" s="31"/>
      <c r="V67" s="31"/>
    </row>
    <row r="68" spans="1:22">
      <c r="A68" s="77">
        <v>10</v>
      </c>
      <c r="B68" s="77" t="s">
        <v>963</v>
      </c>
      <c r="C68" s="77" t="s">
        <v>185</v>
      </c>
      <c r="D68" s="89"/>
      <c r="E68" s="89">
        <v>14</v>
      </c>
      <c r="F68" s="90"/>
      <c r="G68" s="31"/>
      <c r="H68" s="31"/>
      <c r="I68" s="31"/>
      <c r="J68" s="31">
        <f t="shared" si="10"/>
        <v>14</v>
      </c>
      <c r="K68" s="31"/>
      <c r="L68" s="31"/>
      <c r="M68" s="31">
        <f t="shared" si="11"/>
        <v>13.9938</v>
      </c>
      <c r="N68" s="31">
        <f t="shared" si="12"/>
        <v>1</v>
      </c>
      <c r="O68" s="31" t="e">
        <f t="shared" ca="1" si="13"/>
        <v>#NAME?</v>
      </c>
      <c r="P68" s="32">
        <f t="shared" si="14"/>
        <v>14.0078</v>
      </c>
      <c r="Q68" s="89">
        <v>14</v>
      </c>
      <c r="R68" s="89"/>
      <c r="S68" s="90"/>
      <c r="T68" s="31"/>
      <c r="U68" s="31"/>
      <c r="V68" s="31"/>
    </row>
    <row r="69" spans="1:22" ht="3" customHeight="1">
      <c r="A69" s="77"/>
      <c r="B69" s="77"/>
      <c r="C69" s="77"/>
      <c r="D69" s="89"/>
      <c r="E69" s="89"/>
      <c r="F69" s="90"/>
      <c r="G69" s="31"/>
      <c r="H69" s="93"/>
      <c r="I69" s="31"/>
      <c r="J69" s="31"/>
      <c r="K69" s="31"/>
      <c r="L69" s="31"/>
      <c r="M69" s="31"/>
      <c r="N69" s="31"/>
      <c r="O69" s="31"/>
      <c r="P69" s="32"/>
      <c r="Q69" s="31"/>
      <c r="R69" s="31"/>
      <c r="S69" s="31"/>
      <c r="T69" s="31"/>
      <c r="U69" s="31"/>
      <c r="V69" s="31"/>
    </row>
    <row r="70" spans="1:22" ht="15">
      <c r="C70" s="91"/>
      <c r="D70" s="92"/>
      <c r="E70" s="90"/>
      <c r="F70" s="90"/>
      <c r="G70" s="31"/>
      <c r="H70" s="31"/>
      <c r="I70" s="31"/>
      <c r="J70" s="31"/>
      <c r="K70" s="31"/>
      <c r="L70" s="31"/>
      <c r="M70" s="31"/>
      <c r="N70" s="31"/>
      <c r="O70" s="31"/>
      <c r="P70" s="32"/>
      <c r="Q70" s="31"/>
      <c r="R70" s="31"/>
      <c r="S70" s="31"/>
      <c r="T70" s="31"/>
      <c r="U70" s="31"/>
      <c r="V70" s="31"/>
    </row>
    <row r="71" spans="1:22" ht="15">
      <c r="A71" s="26" t="s">
        <v>911</v>
      </c>
      <c r="C71" s="91"/>
      <c r="D71" s="92"/>
      <c r="E71" s="90"/>
      <c r="F71" s="90"/>
      <c r="G71" s="31"/>
      <c r="H71" s="31"/>
      <c r="I71" s="31"/>
      <c r="J71" s="31"/>
      <c r="K71" s="31"/>
      <c r="L71" s="31"/>
      <c r="M71" s="31"/>
      <c r="N71" s="31"/>
      <c r="O71" s="31"/>
      <c r="P71" s="32"/>
      <c r="Q71" s="31"/>
      <c r="R71" s="31"/>
      <c r="S71" s="31"/>
      <c r="T71" s="31"/>
      <c r="U71" s="31"/>
      <c r="V71" s="31"/>
    </row>
    <row r="72" spans="1:22">
      <c r="A72" s="77">
        <v>1</v>
      </c>
      <c r="B72" s="77" t="s">
        <v>912</v>
      </c>
      <c r="C72" s="77" t="s">
        <v>37</v>
      </c>
      <c r="D72" s="89">
        <v>19</v>
      </c>
      <c r="E72" s="89">
        <v>17</v>
      </c>
      <c r="F72" s="90">
        <v>19</v>
      </c>
      <c r="G72" s="31"/>
      <c r="H72" s="31">
        <v>20</v>
      </c>
      <c r="I72" s="31"/>
      <c r="J72" s="31">
        <f t="shared" ref="J72:J87" si="15">IFERROR(LARGE(D72:I72,1),0)+IF($C$5&gt;=2,IFERROR(LARGE(D72:I72,2),0),0)+IF($C$5&gt;=3,IFERROR(LARGE(D72:I72,3),0),0)+IF($C$5&gt;=4,IFERROR(LARGE(D72:I72,4),0),0)+IF($C$5&gt;=5,IFERROR(LARGE(D72:I72,5),0),0)+IF($C$5&gt;=6,IFERROR(LARGE(D72:I72,6),0),0)</f>
        <v>75</v>
      </c>
      <c r="K72" s="31"/>
      <c r="L72" s="31" t="s">
        <v>964</v>
      </c>
      <c r="M72" s="31">
        <f t="shared" ref="M72:M87" si="16">J72-(ROW(J72)-ROW(J$6))/10000</f>
        <v>74.993399999999994</v>
      </c>
      <c r="N72" s="31">
        <f t="shared" ref="N72:N87" si="17">COUNT(D72:I72)</f>
        <v>4</v>
      </c>
      <c r="O72" s="31" t="e">
        <f t="shared" ref="O72:O87" ca="1" si="18">IF(AND(N72=1,OFFSET(C72,0,O$3))&gt;0,"Y",0)</f>
        <v>#NAME?</v>
      </c>
      <c r="P72" s="32">
        <f t="shared" ref="P72:P87" si="19">M72+Q72/1000+R72/10000+S72/100000+T72/1000000+U72/10000000+V72/100000000</f>
        <v>75.015506999999999</v>
      </c>
      <c r="Q72" s="31">
        <v>20</v>
      </c>
      <c r="R72" s="89">
        <v>19</v>
      </c>
      <c r="S72" s="90">
        <v>19</v>
      </c>
      <c r="T72" s="89">
        <v>17</v>
      </c>
      <c r="U72" s="31"/>
      <c r="V72" s="31"/>
    </row>
    <row r="73" spans="1:22">
      <c r="A73" s="77">
        <v>2</v>
      </c>
      <c r="B73" s="77" t="s">
        <v>916</v>
      </c>
      <c r="C73" s="77" t="s">
        <v>87</v>
      </c>
      <c r="D73" s="89">
        <v>12</v>
      </c>
      <c r="E73" s="89">
        <v>18</v>
      </c>
      <c r="F73" s="90">
        <v>15</v>
      </c>
      <c r="G73" s="31">
        <v>17</v>
      </c>
      <c r="H73" s="31">
        <v>18</v>
      </c>
      <c r="I73" s="31"/>
      <c r="J73" s="31">
        <f t="shared" si="15"/>
        <v>68</v>
      </c>
      <c r="K73" s="31"/>
      <c r="L73" s="31" t="s">
        <v>965</v>
      </c>
      <c r="M73" s="31">
        <f t="shared" si="16"/>
        <v>67.993300000000005</v>
      </c>
      <c r="N73" s="31">
        <f t="shared" si="17"/>
        <v>5</v>
      </c>
      <c r="O73" s="31" t="e">
        <f t="shared" ca="1" si="18"/>
        <v>#NAME?</v>
      </c>
      <c r="P73" s="32">
        <f t="shared" si="19"/>
        <v>68.01328620000001</v>
      </c>
      <c r="Q73" s="89">
        <v>18</v>
      </c>
      <c r="R73" s="31">
        <v>18</v>
      </c>
      <c r="S73" s="31">
        <v>17</v>
      </c>
      <c r="T73" s="90">
        <v>15</v>
      </c>
      <c r="U73" s="89">
        <v>12</v>
      </c>
      <c r="V73" s="31"/>
    </row>
    <row r="74" spans="1:22">
      <c r="A74" s="77">
        <v>3</v>
      </c>
      <c r="B74" s="77" t="s">
        <v>919</v>
      </c>
      <c r="C74" s="77" t="s">
        <v>37</v>
      </c>
      <c r="D74" s="89">
        <v>17</v>
      </c>
      <c r="E74" s="89">
        <v>15</v>
      </c>
      <c r="F74" s="90">
        <v>14</v>
      </c>
      <c r="G74" s="31">
        <v>19</v>
      </c>
      <c r="H74" s="31">
        <v>16</v>
      </c>
      <c r="I74" s="31"/>
      <c r="J74" s="31">
        <f t="shared" si="15"/>
        <v>67</v>
      </c>
      <c r="K74" s="31"/>
      <c r="L74" s="31" t="s">
        <v>966</v>
      </c>
      <c r="M74" s="31">
        <f t="shared" si="16"/>
        <v>66.993200000000002</v>
      </c>
      <c r="N74" s="31">
        <f t="shared" si="17"/>
        <v>5</v>
      </c>
      <c r="O74" s="31" t="e">
        <f t="shared" ca="1" si="18"/>
        <v>#NAME?</v>
      </c>
      <c r="P74" s="32">
        <f t="shared" si="19"/>
        <v>67.014076400000008</v>
      </c>
      <c r="Q74" s="31">
        <v>19</v>
      </c>
      <c r="R74" s="89">
        <v>17</v>
      </c>
      <c r="S74" s="31">
        <v>16</v>
      </c>
      <c r="T74" s="89">
        <v>15</v>
      </c>
      <c r="U74" s="90">
        <v>14</v>
      </c>
      <c r="V74" s="31"/>
    </row>
    <row r="75" spans="1:22">
      <c r="A75" s="77">
        <v>4</v>
      </c>
      <c r="B75" s="77" t="s">
        <v>917</v>
      </c>
      <c r="C75" s="77" t="s">
        <v>37</v>
      </c>
      <c r="D75" s="89">
        <v>16</v>
      </c>
      <c r="E75" s="89">
        <v>16</v>
      </c>
      <c r="F75" s="90">
        <v>18</v>
      </c>
      <c r="G75" s="31"/>
      <c r="H75" s="31">
        <v>17</v>
      </c>
      <c r="I75" s="31"/>
      <c r="J75" s="31">
        <f t="shared" si="15"/>
        <v>67</v>
      </c>
      <c r="K75" s="31"/>
      <c r="L75" s="31"/>
      <c r="M75" s="31">
        <f t="shared" si="16"/>
        <v>66.993099999999998</v>
      </c>
      <c r="N75" s="31">
        <f t="shared" si="17"/>
        <v>4</v>
      </c>
      <c r="O75" s="31" t="e">
        <f t="shared" ca="1" si="18"/>
        <v>#NAME?</v>
      </c>
      <c r="P75" s="32">
        <f t="shared" si="19"/>
        <v>67.012975999999995</v>
      </c>
      <c r="Q75" s="90">
        <v>18</v>
      </c>
      <c r="R75" s="31">
        <v>17</v>
      </c>
      <c r="S75" s="89">
        <v>16</v>
      </c>
      <c r="T75" s="89">
        <v>16</v>
      </c>
      <c r="U75" s="31"/>
      <c r="V75" s="31"/>
    </row>
    <row r="76" spans="1:22" ht="15">
      <c r="A76" s="77">
        <v>5</v>
      </c>
      <c r="B76" s="77" t="s">
        <v>967</v>
      </c>
      <c r="C76" s="77" t="s">
        <v>871</v>
      </c>
      <c r="D76" s="89">
        <v>14</v>
      </c>
      <c r="E76" s="89"/>
      <c r="F76" s="90">
        <v>13</v>
      </c>
      <c r="G76" s="93">
        <v>18</v>
      </c>
      <c r="H76" s="31"/>
      <c r="I76" s="31"/>
      <c r="J76" s="31">
        <f t="shared" si="15"/>
        <v>45</v>
      </c>
      <c r="K76" s="31"/>
      <c r="L76" s="31"/>
      <c r="M76" s="31">
        <f t="shared" si="16"/>
        <v>44.993000000000002</v>
      </c>
      <c r="N76" s="31">
        <f t="shared" si="17"/>
        <v>3</v>
      </c>
      <c r="O76" s="31" t="e">
        <f t="shared" ca="1" si="18"/>
        <v>#NAME?</v>
      </c>
      <c r="P76" s="32">
        <f t="shared" si="19"/>
        <v>45.012529999999998</v>
      </c>
      <c r="Q76" s="93">
        <v>18</v>
      </c>
      <c r="R76" s="89">
        <v>14</v>
      </c>
      <c r="S76" s="90">
        <v>13</v>
      </c>
      <c r="T76" s="89"/>
      <c r="U76" s="31"/>
      <c r="V76" s="31"/>
    </row>
    <row r="77" spans="1:22">
      <c r="A77" s="77">
        <v>6</v>
      </c>
      <c r="B77" s="77" t="s">
        <v>968</v>
      </c>
      <c r="C77" s="77" t="s">
        <v>37</v>
      </c>
      <c r="D77" s="89"/>
      <c r="E77" s="89">
        <v>14</v>
      </c>
      <c r="F77" s="90">
        <v>16</v>
      </c>
      <c r="G77" s="31">
        <v>13</v>
      </c>
      <c r="H77" s="31"/>
      <c r="I77" s="31"/>
      <c r="J77" s="31">
        <f t="shared" si="15"/>
        <v>43</v>
      </c>
      <c r="K77" s="31"/>
      <c r="L77" s="31"/>
      <c r="M77" s="31">
        <f t="shared" si="16"/>
        <v>42.992899999999999</v>
      </c>
      <c r="N77" s="31">
        <f t="shared" si="17"/>
        <v>3</v>
      </c>
      <c r="O77" s="31" t="e">
        <f t="shared" ca="1" si="18"/>
        <v>#NAME?</v>
      </c>
      <c r="P77" s="32">
        <f t="shared" si="19"/>
        <v>43.010429999999992</v>
      </c>
      <c r="Q77" s="90">
        <v>16</v>
      </c>
      <c r="R77" s="89">
        <v>14</v>
      </c>
      <c r="S77" s="31">
        <v>13</v>
      </c>
      <c r="T77" s="89"/>
      <c r="U77" s="31"/>
      <c r="V77" s="31"/>
    </row>
    <row r="78" spans="1:22">
      <c r="A78" s="77">
        <v>7</v>
      </c>
      <c r="B78" s="77" t="s">
        <v>969</v>
      </c>
      <c r="C78" s="77" t="s">
        <v>871</v>
      </c>
      <c r="D78" s="89">
        <v>20</v>
      </c>
      <c r="E78" s="89">
        <v>20</v>
      </c>
      <c r="F78" s="90"/>
      <c r="G78" s="31"/>
      <c r="H78" s="31"/>
      <c r="I78" s="31"/>
      <c r="J78" s="31">
        <f t="shared" si="15"/>
        <v>40</v>
      </c>
      <c r="K78" s="31"/>
      <c r="L78" s="31"/>
      <c r="M78" s="31">
        <f t="shared" si="16"/>
        <v>39.992800000000003</v>
      </c>
      <c r="N78" s="31">
        <f t="shared" si="17"/>
        <v>2</v>
      </c>
      <c r="O78" s="31" t="e">
        <f t="shared" ca="1" si="18"/>
        <v>#NAME?</v>
      </c>
      <c r="P78" s="32">
        <f t="shared" si="19"/>
        <v>40.014800000000008</v>
      </c>
      <c r="Q78" s="89">
        <v>20</v>
      </c>
      <c r="R78" s="89">
        <v>20</v>
      </c>
      <c r="S78" s="90"/>
      <c r="T78" s="31"/>
      <c r="U78" s="31"/>
      <c r="V78" s="31"/>
    </row>
    <row r="79" spans="1:22">
      <c r="A79" s="77">
        <v>8</v>
      </c>
      <c r="B79" s="77" t="s">
        <v>970</v>
      </c>
      <c r="C79" s="77" t="s">
        <v>52</v>
      </c>
      <c r="D79" s="89"/>
      <c r="E79" s="89">
        <v>19</v>
      </c>
      <c r="F79" s="90">
        <v>20</v>
      </c>
      <c r="G79" s="31"/>
      <c r="H79" s="31"/>
      <c r="I79" s="31"/>
      <c r="J79" s="31">
        <f t="shared" si="15"/>
        <v>39</v>
      </c>
      <c r="K79" s="31"/>
      <c r="L79" s="31"/>
      <c r="M79" s="31">
        <f t="shared" si="16"/>
        <v>38.992699999999999</v>
      </c>
      <c r="N79" s="31">
        <f t="shared" si="17"/>
        <v>2</v>
      </c>
      <c r="O79" s="31" t="e">
        <f t="shared" ca="1" si="18"/>
        <v>#NAME?</v>
      </c>
      <c r="P79" s="32">
        <f t="shared" si="19"/>
        <v>39.014600000000002</v>
      </c>
      <c r="Q79" s="90">
        <v>20</v>
      </c>
      <c r="R79" s="89">
        <v>19</v>
      </c>
      <c r="S79" s="89"/>
      <c r="T79" s="31"/>
      <c r="U79" s="31"/>
      <c r="V79" s="31"/>
    </row>
    <row r="80" spans="1:22">
      <c r="A80" s="77">
        <v>9</v>
      </c>
      <c r="B80" s="77" t="s">
        <v>971</v>
      </c>
      <c r="C80" s="77" t="s">
        <v>77</v>
      </c>
      <c r="D80" s="89">
        <v>13</v>
      </c>
      <c r="E80" s="89"/>
      <c r="F80" s="90">
        <v>17</v>
      </c>
      <c r="G80" s="31"/>
      <c r="H80" s="31"/>
      <c r="I80" s="31"/>
      <c r="J80" s="31">
        <f t="shared" si="15"/>
        <v>30</v>
      </c>
      <c r="K80" s="31"/>
      <c r="L80" s="31"/>
      <c r="M80" s="31">
        <f t="shared" si="16"/>
        <v>29.992599999999999</v>
      </c>
      <c r="N80" s="31">
        <f t="shared" si="17"/>
        <v>2</v>
      </c>
      <c r="O80" s="31" t="e">
        <f t="shared" ca="1" si="18"/>
        <v>#NAME?</v>
      </c>
      <c r="P80" s="32">
        <f t="shared" si="19"/>
        <v>30.010899999999999</v>
      </c>
      <c r="Q80" s="90">
        <v>17</v>
      </c>
      <c r="R80" s="89">
        <v>13</v>
      </c>
      <c r="S80" s="89"/>
      <c r="T80" s="31"/>
      <c r="U80" s="31"/>
      <c r="V80" s="31"/>
    </row>
    <row r="81" spans="1:22">
      <c r="A81" s="77">
        <v>10</v>
      </c>
      <c r="B81" s="77" t="s">
        <v>972</v>
      </c>
      <c r="C81" s="77" t="s">
        <v>195</v>
      </c>
      <c r="D81" s="89"/>
      <c r="E81" s="89"/>
      <c r="F81" s="90"/>
      <c r="G81" s="31">
        <v>20</v>
      </c>
      <c r="H81" s="31"/>
      <c r="I81" s="31"/>
      <c r="J81" s="31">
        <f t="shared" si="15"/>
        <v>20</v>
      </c>
      <c r="K81" s="31"/>
      <c r="L81" s="31"/>
      <c r="M81" s="31">
        <f t="shared" si="16"/>
        <v>19.9925</v>
      </c>
      <c r="N81" s="31">
        <f t="shared" si="17"/>
        <v>1</v>
      </c>
      <c r="O81" s="31" t="e">
        <f t="shared" ca="1" si="18"/>
        <v>#NAME?</v>
      </c>
      <c r="P81" s="32">
        <f t="shared" si="19"/>
        <v>20.012499999999999</v>
      </c>
      <c r="Q81" s="31">
        <v>20</v>
      </c>
      <c r="R81" s="89"/>
      <c r="S81" s="89"/>
      <c r="T81" s="90"/>
      <c r="U81" s="31"/>
      <c r="V81" s="31"/>
    </row>
    <row r="82" spans="1:22">
      <c r="A82" s="77">
        <v>11</v>
      </c>
      <c r="B82" s="77" t="s">
        <v>914</v>
      </c>
      <c r="C82" s="77" t="s">
        <v>37</v>
      </c>
      <c r="D82" s="89"/>
      <c r="E82" s="89"/>
      <c r="F82" s="90"/>
      <c r="G82" s="31"/>
      <c r="H82" s="31">
        <v>19</v>
      </c>
      <c r="I82" s="31"/>
      <c r="J82" s="31">
        <f t="shared" si="15"/>
        <v>19</v>
      </c>
      <c r="K82" s="31"/>
      <c r="L82" s="31"/>
      <c r="M82" s="31">
        <f t="shared" si="16"/>
        <v>18.9924</v>
      </c>
      <c r="N82" s="31">
        <f t="shared" si="17"/>
        <v>1</v>
      </c>
      <c r="O82" s="31" t="e">
        <f t="shared" ca="1" si="18"/>
        <v>#NAME?</v>
      </c>
      <c r="P82" s="32">
        <f t="shared" si="19"/>
        <v>19.011399999999998</v>
      </c>
      <c r="Q82" s="31">
        <v>19</v>
      </c>
      <c r="R82" s="89"/>
      <c r="S82" s="89"/>
      <c r="T82" s="90"/>
      <c r="U82" s="31"/>
      <c r="V82" s="31"/>
    </row>
    <row r="83" spans="1:22">
      <c r="A83" s="77">
        <v>12</v>
      </c>
      <c r="B83" s="77" t="s">
        <v>973</v>
      </c>
      <c r="C83" s="77" t="s">
        <v>37</v>
      </c>
      <c r="D83" s="89">
        <v>18</v>
      </c>
      <c r="E83" s="89"/>
      <c r="F83" s="90"/>
      <c r="G83" s="31"/>
      <c r="H83" s="31"/>
      <c r="I83" s="31"/>
      <c r="J83" s="31">
        <f t="shared" si="15"/>
        <v>18</v>
      </c>
      <c r="K83" s="31"/>
      <c r="L83" s="31"/>
      <c r="M83" s="31">
        <f t="shared" si="16"/>
        <v>17.9923</v>
      </c>
      <c r="N83" s="31">
        <f t="shared" si="17"/>
        <v>1</v>
      </c>
      <c r="O83" s="31" t="e">
        <f t="shared" ca="1" si="18"/>
        <v>#NAME?</v>
      </c>
      <c r="P83" s="32">
        <f t="shared" si="19"/>
        <v>18.010300000000001</v>
      </c>
      <c r="Q83" s="89">
        <v>18</v>
      </c>
      <c r="R83" s="89"/>
      <c r="S83" s="90"/>
      <c r="T83" s="31"/>
      <c r="U83" s="31"/>
      <c r="V83" s="31"/>
    </row>
    <row r="84" spans="1:22">
      <c r="A84" s="77">
        <v>13</v>
      </c>
      <c r="B84" s="77" t="s">
        <v>974</v>
      </c>
      <c r="C84" s="77" t="s">
        <v>31</v>
      </c>
      <c r="D84" s="89"/>
      <c r="E84" s="89"/>
      <c r="F84" s="90"/>
      <c r="G84" s="31">
        <v>16</v>
      </c>
      <c r="H84" s="31"/>
      <c r="I84" s="31"/>
      <c r="J84" s="31">
        <f t="shared" si="15"/>
        <v>16</v>
      </c>
      <c r="K84" s="31"/>
      <c r="L84" s="31"/>
      <c r="M84" s="31">
        <f t="shared" si="16"/>
        <v>15.9922</v>
      </c>
      <c r="N84" s="31">
        <f t="shared" si="17"/>
        <v>1</v>
      </c>
      <c r="O84" s="31" t="e">
        <f t="shared" ca="1" si="18"/>
        <v>#NAME?</v>
      </c>
      <c r="P84" s="32">
        <f t="shared" si="19"/>
        <v>16.008199999999999</v>
      </c>
      <c r="Q84" s="31">
        <v>16</v>
      </c>
      <c r="R84" s="89"/>
      <c r="S84" s="89"/>
      <c r="T84" s="90"/>
      <c r="U84" s="31"/>
      <c r="V84" s="31"/>
    </row>
    <row r="85" spans="1:22">
      <c r="A85" s="77">
        <v>14</v>
      </c>
      <c r="B85" s="77" t="s">
        <v>975</v>
      </c>
      <c r="C85" s="77" t="s">
        <v>28</v>
      </c>
      <c r="D85" s="89">
        <v>15</v>
      </c>
      <c r="E85" s="89"/>
      <c r="F85" s="90"/>
      <c r="G85" s="31"/>
      <c r="H85" s="31"/>
      <c r="I85" s="31"/>
      <c r="J85" s="31">
        <f t="shared" si="15"/>
        <v>15</v>
      </c>
      <c r="K85" s="31"/>
      <c r="L85" s="31"/>
      <c r="M85" s="31">
        <f t="shared" si="16"/>
        <v>14.992100000000001</v>
      </c>
      <c r="N85" s="31">
        <f t="shared" si="17"/>
        <v>1</v>
      </c>
      <c r="O85" s="31" t="e">
        <f t="shared" ca="1" si="18"/>
        <v>#NAME?</v>
      </c>
      <c r="P85" s="32">
        <f t="shared" si="19"/>
        <v>15.007100000000001</v>
      </c>
      <c r="Q85" s="89">
        <v>15</v>
      </c>
      <c r="R85" s="89"/>
      <c r="S85" s="90"/>
      <c r="T85" s="31"/>
      <c r="U85" s="31"/>
      <c r="V85" s="31"/>
    </row>
    <row r="86" spans="1:22">
      <c r="A86" s="77">
        <v>15</v>
      </c>
      <c r="B86" s="77" t="s">
        <v>976</v>
      </c>
      <c r="C86" s="77" t="s">
        <v>195</v>
      </c>
      <c r="D86" s="89"/>
      <c r="E86" s="89"/>
      <c r="F86" s="90"/>
      <c r="G86" s="31">
        <v>15</v>
      </c>
      <c r="H86" s="31"/>
      <c r="I86" s="31"/>
      <c r="J86" s="31">
        <f t="shared" si="15"/>
        <v>15</v>
      </c>
      <c r="K86" s="31"/>
      <c r="L86" s="31"/>
      <c r="M86" s="31">
        <f t="shared" si="16"/>
        <v>14.992000000000001</v>
      </c>
      <c r="N86" s="31">
        <f t="shared" si="17"/>
        <v>1</v>
      </c>
      <c r="O86" s="31" t="e">
        <f t="shared" ca="1" si="18"/>
        <v>#NAME?</v>
      </c>
      <c r="P86" s="32">
        <f t="shared" si="19"/>
        <v>15.007000000000001</v>
      </c>
      <c r="Q86" s="31">
        <v>15</v>
      </c>
      <c r="R86" s="89"/>
      <c r="S86" s="89"/>
      <c r="T86" s="90"/>
      <c r="U86" s="31"/>
      <c r="V86" s="31"/>
    </row>
    <row r="87" spans="1:22">
      <c r="A87" s="77">
        <v>16</v>
      </c>
      <c r="B87" s="77" t="s">
        <v>977</v>
      </c>
      <c r="C87" s="77" t="s">
        <v>195</v>
      </c>
      <c r="D87" s="89"/>
      <c r="E87" s="89"/>
      <c r="F87" s="90"/>
      <c r="G87" s="31">
        <v>14</v>
      </c>
      <c r="H87" s="31"/>
      <c r="I87" s="31"/>
      <c r="J87" s="31">
        <f t="shared" si="15"/>
        <v>14</v>
      </c>
      <c r="K87" s="31"/>
      <c r="L87" s="31"/>
      <c r="M87" s="31">
        <f t="shared" si="16"/>
        <v>13.991899999999999</v>
      </c>
      <c r="N87" s="31">
        <f t="shared" si="17"/>
        <v>1</v>
      </c>
      <c r="O87" s="31" t="e">
        <f t="shared" ca="1" si="18"/>
        <v>#NAME?</v>
      </c>
      <c r="P87" s="32">
        <f t="shared" si="19"/>
        <v>14.005899999999999</v>
      </c>
      <c r="Q87" s="31">
        <v>14</v>
      </c>
      <c r="R87" s="89"/>
      <c r="S87" s="89"/>
      <c r="T87" s="90"/>
      <c r="U87" s="31"/>
      <c r="V87" s="31"/>
    </row>
    <row r="88" spans="1:22" ht="3" customHeight="1">
      <c r="A88" s="77"/>
      <c r="B88" s="77"/>
      <c r="C88" s="77"/>
      <c r="D88" s="89"/>
      <c r="E88" s="89"/>
      <c r="F88" s="90"/>
      <c r="G88" s="31"/>
      <c r="H88" s="31"/>
      <c r="I88" s="31"/>
      <c r="J88" s="31"/>
      <c r="K88" s="31"/>
      <c r="L88" s="31"/>
      <c r="M88" s="31"/>
      <c r="N88" s="31"/>
      <c r="O88" s="31"/>
      <c r="P88" s="32"/>
      <c r="Q88" s="31"/>
      <c r="R88" s="31"/>
      <c r="S88" s="31"/>
      <c r="T88" s="31"/>
      <c r="U88" s="31"/>
      <c r="V88" s="31"/>
    </row>
    <row r="89" spans="1:22" ht="15">
      <c r="C89" s="91"/>
      <c r="D89" s="92"/>
      <c r="E89" s="90"/>
      <c r="F89" s="90"/>
      <c r="G89" s="31"/>
      <c r="H89" s="31"/>
      <c r="I89" s="31"/>
      <c r="J89" s="31"/>
      <c r="K89" s="31"/>
      <c r="L89" s="31"/>
      <c r="M89" s="31"/>
      <c r="N89" s="31"/>
      <c r="O89" s="31"/>
      <c r="P89" s="32"/>
      <c r="Q89" s="31"/>
      <c r="R89" s="31"/>
      <c r="S89" s="31"/>
      <c r="T89" s="31"/>
      <c r="U89" s="31"/>
      <c r="V89" s="31"/>
    </row>
    <row r="90" spans="1:22" ht="15">
      <c r="A90" s="26" t="s">
        <v>920</v>
      </c>
      <c r="C90" s="91"/>
      <c r="D90" s="92"/>
      <c r="E90" s="90"/>
      <c r="F90" s="90"/>
      <c r="G90" s="31"/>
      <c r="H90" s="31"/>
      <c r="I90" s="31"/>
      <c r="J90" s="31"/>
      <c r="K90" s="31"/>
      <c r="L90" s="31"/>
      <c r="M90" s="31"/>
      <c r="N90" s="31"/>
      <c r="O90" s="31"/>
      <c r="P90" s="32"/>
      <c r="Q90" s="31"/>
      <c r="R90" s="31"/>
      <c r="S90" s="31"/>
      <c r="T90" s="31"/>
      <c r="U90" s="31"/>
      <c r="V90" s="31"/>
    </row>
    <row r="91" spans="1:22">
      <c r="A91" s="77">
        <v>1</v>
      </c>
      <c r="B91" s="77" t="s">
        <v>923</v>
      </c>
      <c r="C91" s="77" t="s">
        <v>31</v>
      </c>
      <c r="D91" s="89">
        <v>15</v>
      </c>
      <c r="E91" s="89">
        <v>15</v>
      </c>
      <c r="F91" s="90">
        <v>14</v>
      </c>
      <c r="G91" s="31">
        <v>14</v>
      </c>
      <c r="H91" s="31">
        <v>14</v>
      </c>
      <c r="I91" s="31"/>
      <c r="J91" s="31">
        <f t="shared" ref="J91:J100" si="20">IFERROR(LARGE(D91:I91,1),0)+IF($C$5&gt;=2,IFERROR(LARGE(D91:I91,2),0),0)+IF($C$5&gt;=3,IFERROR(LARGE(D91:I91,3),0),0)+IF($C$5&gt;=4,IFERROR(LARGE(D91:I91,4),0),0)+IF($C$5&gt;=5,IFERROR(LARGE(D91:I91,5),0),0)+IF($C$5&gt;=6,IFERROR(LARGE(D91:I91,6),0),0)</f>
        <v>58</v>
      </c>
      <c r="K91" s="31"/>
      <c r="L91" s="31" t="s">
        <v>978</v>
      </c>
      <c r="M91" s="31">
        <f t="shared" ref="M91:M100" si="21">J91-(ROW(J91)-ROW(J$6))/10000</f>
        <v>57.991500000000002</v>
      </c>
      <c r="N91" s="31">
        <f t="shared" ref="N91:N100" si="22">COUNT(D91:I91)</f>
        <v>5</v>
      </c>
      <c r="O91" s="31" t="e">
        <f t="shared" ref="O91:O100" ca="1" si="23">IF(AND(N91=1,OFFSET(C91,0,O$3))&gt;0,"Y",0)</f>
        <v>#NAME?</v>
      </c>
      <c r="P91" s="32">
        <f t="shared" ref="P91:P100" si="24">M91+Q91/1000+R91/10000+S91/100000+T91/1000000+U91/10000000+V91/100000000</f>
        <v>58.008155400000007</v>
      </c>
      <c r="Q91" s="89">
        <v>15</v>
      </c>
      <c r="R91" s="89">
        <v>15</v>
      </c>
      <c r="S91" s="90">
        <v>14</v>
      </c>
      <c r="T91" s="31">
        <v>14</v>
      </c>
      <c r="U91" s="31">
        <v>14</v>
      </c>
      <c r="V91" s="31"/>
    </row>
    <row r="92" spans="1:22">
      <c r="A92" s="77">
        <v>2</v>
      </c>
      <c r="B92" s="77" t="s">
        <v>924</v>
      </c>
      <c r="C92" s="77" t="s">
        <v>52</v>
      </c>
      <c r="D92" s="89"/>
      <c r="E92" s="89">
        <v>12</v>
      </c>
      <c r="F92" s="90">
        <v>12</v>
      </c>
      <c r="G92" s="31">
        <v>13</v>
      </c>
      <c r="H92" s="31">
        <v>13</v>
      </c>
      <c r="I92" s="31"/>
      <c r="J92" s="31">
        <f t="shared" si="20"/>
        <v>50</v>
      </c>
      <c r="K92" s="31"/>
      <c r="L92" s="31" t="s">
        <v>979</v>
      </c>
      <c r="M92" s="31">
        <f t="shared" si="21"/>
        <v>49.991399999999999</v>
      </c>
      <c r="N92" s="31">
        <f t="shared" si="22"/>
        <v>4</v>
      </c>
      <c r="O92" s="31" t="e">
        <f t="shared" ca="1" si="23"/>
        <v>#NAME?</v>
      </c>
      <c r="P92" s="32">
        <f t="shared" si="24"/>
        <v>50.005831999999998</v>
      </c>
      <c r="Q92" s="31">
        <v>13</v>
      </c>
      <c r="R92" s="31">
        <v>13</v>
      </c>
      <c r="S92" s="89">
        <v>12</v>
      </c>
      <c r="T92" s="90">
        <v>12</v>
      </c>
      <c r="U92" s="89"/>
      <c r="V92" s="31"/>
    </row>
    <row r="93" spans="1:22">
      <c r="A93" s="77">
        <v>3</v>
      </c>
      <c r="B93" s="77" t="s">
        <v>921</v>
      </c>
      <c r="C93" s="77" t="s">
        <v>871</v>
      </c>
      <c r="D93" s="89"/>
      <c r="E93" s="89"/>
      <c r="F93" s="90">
        <v>15</v>
      </c>
      <c r="G93" s="31">
        <v>15</v>
      </c>
      <c r="H93" s="31">
        <v>15</v>
      </c>
      <c r="I93" s="31"/>
      <c r="J93" s="31">
        <f t="shared" si="20"/>
        <v>45</v>
      </c>
      <c r="K93" s="31"/>
      <c r="L93" s="31" t="s">
        <v>980</v>
      </c>
      <c r="M93" s="31">
        <f t="shared" si="21"/>
        <v>44.991300000000003</v>
      </c>
      <c r="N93" s="31">
        <f t="shared" si="22"/>
        <v>3</v>
      </c>
      <c r="O93" s="31" t="e">
        <f t="shared" ca="1" si="23"/>
        <v>#NAME?</v>
      </c>
      <c r="P93" s="32">
        <f t="shared" si="24"/>
        <v>45.007950000000001</v>
      </c>
      <c r="Q93" s="90">
        <v>15</v>
      </c>
      <c r="R93" s="31">
        <v>15</v>
      </c>
      <c r="S93" s="31">
        <v>15</v>
      </c>
      <c r="T93" s="89"/>
      <c r="U93" s="89"/>
      <c r="V93" s="31"/>
    </row>
    <row r="94" spans="1:22">
      <c r="A94" s="77">
        <v>4</v>
      </c>
      <c r="B94" s="77" t="s">
        <v>981</v>
      </c>
      <c r="C94" s="77" t="s">
        <v>52</v>
      </c>
      <c r="D94" s="89">
        <v>14</v>
      </c>
      <c r="E94" s="89">
        <v>14</v>
      </c>
      <c r="F94" s="90"/>
      <c r="G94" s="31"/>
      <c r="H94" s="31"/>
      <c r="I94" s="31"/>
      <c r="J94" s="31">
        <f t="shared" si="20"/>
        <v>28</v>
      </c>
      <c r="K94" s="31"/>
      <c r="L94" s="31"/>
      <c r="M94" s="31">
        <f t="shared" si="21"/>
        <v>27.991199999999999</v>
      </c>
      <c r="N94" s="31">
        <f t="shared" si="22"/>
        <v>2</v>
      </c>
      <c r="O94" s="31" t="e">
        <f t="shared" ca="1" si="23"/>
        <v>#NAME?</v>
      </c>
      <c r="P94" s="32">
        <f t="shared" si="24"/>
        <v>28.006599999999999</v>
      </c>
      <c r="Q94" s="89">
        <v>14</v>
      </c>
      <c r="R94" s="89">
        <v>14</v>
      </c>
      <c r="S94" s="90"/>
      <c r="T94" s="31"/>
      <c r="U94" s="31"/>
      <c r="V94" s="31"/>
    </row>
    <row r="95" spans="1:22">
      <c r="A95" s="77">
        <v>5</v>
      </c>
      <c r="B95" s="77" t="s">
        <v>982</v>
      </c>
      <c r="C95" s="77" t="s">
        <v>871</v>
      </c>
      <c r="D95" s="89">
        <v>12</v>
      </c>
      <c r="E95" s="89">
        <v>13</v>
      </c>
      <c r="F95" s="90"/>
      <c r="G95" s="31"/>
      <c r="H95" s="31"/>
      <c r="I95" s="31"/>
      <c r="J95" s="31">
        <f t="shared" si="20"/>
        <v>25</v>
      </c>
      <c r="K95" s="31"/>
      <c r="L95" s="31"/>
      <c r="M95" s="31">
        <f t="shared" si="21"/>
        <v>24.991099999999999</v>
      </c>
      <c r="N95" s="31">
        <f t="shared" si="22"/>
        <v>2</v>
      </c>
      <c r="O95" s="31" t="e">
        <f t="shared" ca="1" si="23"/>
        <v>#NAME?</v>
      </c>
      <c r="P95" s="32">
        <f t="shared" si="24"/>
        <v>25.005300000000002</v>
      </c>
      <c r="Q95" s="89">
        <v>13</v>
      </c>
      <c r="R95" s="89">
        <v>12</v>
      </c>
      <c r="S95" s="90"/>
      <c r="T95" s="31"/>
      <c r="U95" s="31"/>
      <c r="V95" s="31"/>
    </row>
    <row r="96" spans="1:22">
      <c r="A96" s="77">
        <v>6</v>
      </c>
      <c r="B96" s="77" t="s">
        <v>983</v>
      </c>
      <c r="C96" s="77" t="s">
        <v>60</v>
      </c>
      <c r="D96" s="89">
        <v>13</v>
      </c>
      <c r="E96" s="89"/>
      <c r="F96" s="90"/>
      <c r="G96" s="31"/>
      <c r="H96" s="31"/>
      <c r="I96" s="31"/>
      <c r="J96" s="31">
        <f t="shared" si="20"/>
        <v>13</v>
      </c>
      <c r="K96" s="31"/>
      <c r="L96" s="31"/>
      <c r="M96" s="31">
        <f t="shared" si="21"/>
        <v>12.991</v>
      </c>
      <c r="N96" s="31">
        <f t="shared" si="22"/>
        <v>1</v>
      </c>
      <c r="O96" s="31" t="e">
        <f t="shared" ca="1" si="23"/>
        <v>#NAME?</v>
      </c>
      <c r="P96" s="32">
        <f t="shared" si="24"/>
        <v>13.004</v>
      </c>
      <c r="Q96" s="89">
        <v>13</v>
      </c>
      <c r="R96" s="89"/>
      <c r="S96" s="90"/>
      <c r="T96" s="31"/>
      <c r="U96" s="31"/>
      <c r="V96" s="31"/>
    </row>
    <row r="97" spans="1:22">
      <c r="A97" s="77">
        <v>7</v>
      </c>
      <c r="B97" s="77" t="s">
        <v>984</v>
      </c>
      <c r="C97" s="77" t="s">
        <v>31</v>
      </c>
      <c r="D97" s="89"/>
      <c r="E97" s="89"/>
      <c r="F97" s="90">
        <v>13</v>
      </c>
      <c r="G97" s="31"/>
      <c r="H97" s="31"/>
      <c r="I97" s="31"/>
      <c r="J97" s="31">
        <f t="shared" si="20"/>
        <v>13</v>
      </c>
      <c r="K97" s="31"/>
      <c r="L97" s="31"/>
      <c r="M97" s="31">
        <f t="shared" si="21"/>
        <v>12.9909</v>
      </c>
      <c r="N97" s="31">
        <f t="shared" si="22"/>
        <v>1</v>
      </c>
      <c r="O97" s="31" t="e">
        <f t="shared" ca="1" si="23"/>
        <v>#NAME?</v>
      </c>
      <c r="P97" s="32">
        <f t="shared" si="24"/>
        <v>13.0039</v>
      </c>
      <c r="Q97" s="90">
        <v>13</v>
      </c>
      <c r="R97" s="89"/>
      <c r="S97" s="89"/>
      <c r="T97" s="31"/>
      <c r="U97" s="31"/>
      <c r="V97" s="31"/>
    </row>
    <row r="98" spans="1:22">
      <c r="A98" s="77">
        <v>8</v>
      </c>
      <c r="B98" s="77" t="s">
        <v>985</v>
      </c>
      <c r="C98" s="77" t="s">
        <v>37</v>
      </c>
      <c r="D98" s="89">
        <v>11</v>
      </c>
      <c r="E98" s="89"/>
      <c r="F98" s="90"/>
      <c r="G98" s="31"/>
      <c r="H98" s="31"/>
      <c r="I98" s="31"/>
      <c r="J98" s="31">
        <f t="shared" si="20"/>
        <v>11</v>
      </c>
      <c r="K98" s="31"/>
      <c r="L98" s="31"/>
      <c r="M98" s="31">
        <f t="shared" si="21"/>
        <v>10.9908</v>
      </c>
      <c r="N98" s="31">
        <f t="shared" si="22"/>
        <v>1</v>
      </c>
      <c r="O98" s="31" t="e">
        <f t="shared" ca="1" si="23"/>
        <v>#NAME?</v>
      </c>
      <c r="P98" s="32">
        <f t="shared" si="24"/>
        <v>11.001799999999999</v>
      </c>
      <c r="Q98" s="89">
        <v>11</v>
      </c>
      <c r="R98" s="89"/>
      <c r="S98" s="90"/>
      <c r="T98" s="31"/>
      <c r="U98" s="31"/>
      <c r="V98" s="31"/>
    </row>
    <row r="99" spans="1:22">
      <c r="A99" s="77">
        <v>9</v>
      </c>
      <c r="B99" s="77" t="s">
        <v>986</v>
      </c>
      <c r="C99" s="77" t="s">
        <v>87</v>
      </c>
      <c r="D99" s="89"/>
      <c r="E99" s="89">
        <v>11</v>
      </c>
      <c r="F99" s="90"/>
      <c r="G99" s="31"/>
      <c r="H99" s="31"/>
      <c r="I99" s="31"/>
      <c r="J99" s="31">
        <f t="shared" si="20"/>
        <v>11</v>
      </c>
      <c r="K99" s="31"/>
      <c r="L99" s="31"/>
      <c r="M99" s="31">
        <f t="shared" si="21"/>
        <v>10.9907</v>
      </c>
      <c r="N99" s="31">
        <f t="shared" si="22"/>
        <v>1</v>
      </c>
      <c r="O99" s="31" t="e">
        <f t="shared" ca="1" si="23"/>
        <v>#NAME?</v>
      </c>
      <c r="P99" s="32">
        <f t="shared" si="24"/>
        <v>11.0017</v>
      </c>
      <c r="Q99" s="89">
        <v>11</v>
      </c>
      <c r="R99" s="89"/>
      <c r="S99" s="90"/>
      <c r="T99" s="31"/>
      <c r="U99" s="31"/>
      <c r="V99" s="31"/>
    </row>
    <row r="100" spans="1:22">
      <c r="A100" s="77">
        <v>10</v>
      </c>
      <c r="B100" s="77" t="s">
        <v>987</v>
      </c>
      <c r="C100" s="77" t="s">
        <v>77</v>
      </c>
      <c r="D100" s="89">
        <v>10</v>
      </c>
      <c r="E100" s="89"/>
      <c r="F100" s="90"/>
      <c r="G100" s="31"/>
      <c r="H100" s="31"/>
      <c r="I100" s="31"/>
      <c r="J100" s="31">
        <f t="shared" si="20"/>
        <v>10</v>
      </c>
      <c r="K100" s="31"/>
      <c r="L100" s="31"/>
      <c r="M100" s="31">
        <f t="shared" si="21"/>
        <v>9.9906000000000006</v>
      </c>
      <c r="N100" s="31">
        <f t="shared" si="22"/>
        <v>1</v>
      </c>
      <c r="O100" s="31" t="e">
        <f t="shared" ca="1" si="23"/>
        <v>#NAME?</v>
      </c>
      <c r="P100" s="32">
        <f t="shared" si="24"/>
        <v>10.0006</v>
      </c>
      <c r="Q100" s="89">
        <v>10</v>
      </c>
      <c r="R100" s="89"/>
      <c r="S100" s="90"/>
      <c r="T100" s="31"/>
      <c r="U100" s="31"/>
      <c r="V100" s="31"/>
    </row>
    <row r="101" spans="1:22" ht="3" customHeight="1">
      <c r="A101" s="77"/>
      <c r="B101" s="77"/>
      <c r="C101" s="77"/>
      <c r="D101" s="89"/>
      <c r="E101" s="89"/>
      <c r="F101" s="90"/>
      <c r="G101" s="31"/>
      <c r="H101" s="31"/>
      <c r="I101" s="31"/>
      <c r="J101" s="31"/>
      <c r="K101" s="31"/>
      <c r="L101" s="31"/>
      <c r="M101" s="31"/>
      <c r="N101" s="31"/>
      <c r="O101" s="31"/>
      <c r="P101" s="32"/>
      <c r="Q101" s="31"/>
      <c r="R101" s="31"/>
      <c r="S101" s="31"/>
      <c r="T101" s="31"/>
      <c r="U101" s="31"/>
      <c r="V101" s="31"/>
    </row>
    <row r="102" spans="1:22" ht="15">
      <c r="C102" s="91"/>
      <c r="D102" s="92"/>
      <c r="E102" s="90"/>
      <c r="F102" s="90"/>
      <c r="G102" s="31"/>
      <c r="H102" s="31"/>
      <c r="I102" s="31"/>
      <c r="J102" s="31"/>
      <c r="K102" s="31"/>
      <c r="L102" s="31"/>
      <c r="M102" s="31"/>
      <c r="N102" s="31"/>
      <c r="O102" s="31"/>
      <c r="P102" s="32"/>
      <c r="Q102" s="31"/>
      <c r="R102" s="31"/>
      <c r="S102" s="31"/>
      <c r="T102" s="31"/>
      <c r="U102" s="31"/>
      <c r="V102" s="31"/>
    </row>
    <row r="103" spans="1:22" ht="15">
      <c r="A103" s="26" t="s">
        <v>925</v>
      </c>
      <c r="C103" s="91"/>
      <c r="D103" s="92"/>
      <c r="E103" s="90"/>
      <c r="F103" s="90"/>
      <c r="G103" s="31"/>
      <c r="H103" s="31"/>
      <c r="I103" s="31"/>
      <c r="J103" s="31"/>
      <c r="K103" s="31"/>
      <c r="L103" s="31"/>
      <c r="M103" s="31"/>
      <c r="N103" s="31"/>
      <c r="O103" s="31"/>
      <c r="P103" s="32"/>
      <c r="Q103" s="31"/>
      <c r="R103" s="31"/>
      <c r="S103" s="31"/>
      <c r="T103" s="31"/>
      <c r="U103" s="31"/>
      <c r="V103" s="31"/>
    </row>
    <row r="104" spans="1:22">
      <c r="A104" s="77">
        <v>1</v>
      </c>
      <c r="B104" s="77" t="s">
        <v>926</v>
      </c>
      <c r="C104" s="77" t="s">
        <v>87</v>
      </c>
      <c r="D104" s="89">
        <v>12</v>
      </c>
      <c r="E104" s="89"/>
      <c r="F104" s="90">
        <v>11</v>
      </c>
      <c r="G104" s="31">
        <v>14</v>
      </c>
      <c r="H104" s="31">
        <v>15</v>
      </c>
      <c r="I104" s="31"/>
      <c r="J104" s="31">
        <f t="shared" ref="J104:J112" si="25">IFERROR(LARGE(D104:I104,1),0)+IF($C$5&gt;=2,IFERROR(LARGE(D104:I104,2),0),0)+IF($C$5&gt;=3,IFERROR(LARGE(D104:I104,3),0),0)+IF($C$5&gt;=4,IFERROR(LARGE(D104:I104,4),0),0)+IF($C$5&gt;=5,IFERROR(LARGE(D104:I104,5),0),0)+IF($C$5&gt;=6,IFERROR(LARGE(D104:I104,6),0),0)</f>
        <v>52</v>
      </c>
      <c r="K104" s="31"/>
      <c r="L104" s="31" t="s">
        <v>988</v>
      </c>
      <c r="M104" s="31">
        <f t="shared" ref="M104:M112" si="26">J104-(ROW(J104)-ROW(J$6))/10000</f>
        <v>51.990200000000002</v>
      </c>
      <c r="N104" s="31">
        <f t="shared" ref="N104:N112" si="27">COUNT(D104:I104)</f>
        <v>4</v>
      </c>
      <c r="O104" s="31" t="e">
        <f t="shared" ref="O104:O112" ca="1" si="28">IF(AND(N104=1,OFFSET(C104,0,O$3))&gt;0,"Y",0)</f>
        <v>#NAME?</v>
      </c>
      <c r="P104" s="32">
        <f t="shared" ref="P104:P112" si="29">M104+Q104/1000+R104/10000+S104/100000+T104/1000000+U104/10000000+V104/100000000</f>
        <v>52.006731000000002</v>
      </c>
      <c r="Q104" s="31">
        <v>15</v>
      </c>
      <c r="R104" s="31">
        <v>14</v>
      </c>
      <c r="S104" s="89">
        <v>12</v>
      </c>
      <c r="T104" s="90">
        <v>11</v>
      </c>
      <c r="U104" s="89"/>
      <c r="V104" s="31"/>
    </row>
    <row r="105" spans="1:22">
      <c r="A105" s="77">
        <v>2</v>
      </c>
      <c r="B105" s="77" t="s">
        <v>989</v>
      </c>
      <c r="C105" s="77" t="s">
        <v>37</v>
      </c>
      <c r="D105" s="89">
        <v>15</v>
      </c>
      <c r="E105" s="89">
        <v>15</v>
      </c>
      <c r="F105" s="90">
        <v>15</v>
      </c>
      <c r="G105" s="31"/>
      <c r="H105" s="31"/>
      <c r="I105" s="31"/>
      <c r="J105" s="31">
        <f t="shared" si="25"/>
        <v>45</v>
      </c>
      <c r="K105" s="31"/>
      <c r="L105" s="31" t="s">
        <v>990</v>
      </c>
      <c r="M105" s="31">
        <f t="shared" si="26"/>
        <v>44.990099999999998</v>
      </c>
      <c r="N105" s="31">
        <f t="shared" si="27"/>
        <v>3</v>
      </c>
      <c r="O105" s="31" t="e">
        <f t="shared" ca="1" si="28"/>
        <v>#NAME?</v>
      </c>
      <c r="P105" s="32">
        <f t="shared" si="29"/>
        <v>45.006749999999997</v>
      </c>
      <c r="Q105" s="89">
        <v>15</v>
      </c>
      <c r="R105" s="89">
        <v>15</v>
      </c>
      <c r="S105" s="90">
        <v>15</v>
      </c>
      <c r="T105" s="31"/>
      <c r="U105" s="31"/>
      <c r="V105" s="31"/>
    </row>
    <row r="106" spans="1:22">
      <c r="A106" s="77">
        <v>3</v>
      </c>
      <c r="B106" s="77" t="s">
        <v>991</v>
      </c>
      <c r="C106" s="77" t="s">
        <v>37</v>
      </c>
      <c r="D106" s="89"/>
      <c r="E106" s="89">
        <v>12</v>
      </c>
      <c r="F106" s="90"/>
      <c r="G106" s="31">
        <v>15</v>
      </c>
      <c r="H106" s="31"/>
      <c r="I106" s="31"/>
      <c r="J106" s="31">
        <f t="shared" si="25"/>
        <v>27</v>
      </c>
      <c r="K106" s="31"/>
      <c r="L106" s="31" t="s">
        <v>992</v>
      </c>
      <c r="M106" s="31">
        <f t="shared" si="26"/>
        <v>26.99</v>
      </c>
      <c r="N106" s="31">
        <f t="shared" si="27"/>
        <v>2</v>
      </c>
      <c r="O106" s="31" t="e">
        <f t="shared" ca="1" si="28"/>
        <v>#NAME?</v>
      </c>
      <c r="P106" s="32">
        <f t="shared" si="29"/>
        <v>27.0062</v>
      </c>
      <c r="Q106" s="31">
        <v>15</v>
      </c>
      <c r="R106" s="89">
        <v>12</v>
      </c>
      <c r="S106" s="89"/>
      <c r="T106" s="90"/>
      <c r="U106" s="31"/>
      <c r="V106" s="31"/>
    </row>
    <row r="107" spans="1:22" ht="15">
      <c r="A107" s="77">
        <v>4</v>
      </c>
      <c r="B107" s="77" t="s">
        <v>993</v>
      </c>
      <c r="C107" s="77" t="s">
        <v>871</v>
      </c>
      <c r="D107" s="89">
        <v>14</v>
      </c>
      <c r="E107" s="89">
        <v>13</v>
      </c>
      <c r="F107" s="90"/>
      <c r="G107" s="31"/>
      <c r="H107" s="93"/>
      <c r="I107" s="31"/>
      <c r="J107" s="31">
        <f t="shared" si="25"/>
        <v>27</v>
      </c>
      <c r="K107" s="31"/>
      <c r="L107" s="31"/>
      <c r="M107" s="31">
        <f t="shared" si="26"/>
        <v>26.989899999999999</v>
      </c>
      <c r="N107" s="31">
        <f t="shared" si="27"/>
        <v>2</v>
      </c>
      <c r="O107" s="31" t="e">
        <f t="shared" ca="1" si="28"/>
        <v>#NAME?</v>
      </c>
      <c r="P107" s="32">
        <f t="shared" si="29"/>
        <v>27.005199999999999</v>
      </c>
      <c r="Q107" s="89">
        <v>14</v>
      </c>
      <c r="R107" s="89">
        <v>13</v>
      </c>
      <c r="S107" s="90"/>
      <c r="T107" s="31"/>
      <c r="U107" s="93"/>
      <c r="V107" s="31"/>
    </row>
    <row r="108" spans="1:22">
      <c r="A108" s="77">
        <v>5</v>
      </c>
      <c r="B108" s="77" t="s">
        <v>994</v>
      </c>
      <c r="C108" s="77" t="s">
        <v>60</v>
      </c>
      <c r="D108" s="89"/>
      <c r="E108" s="89">
        <v>14</v>
      </c>
      <c r="F108" s="90"/>
      <c r="G108" s="31"/>
      <c r="H108" s="31"/>
      <c r="I108" s="31"/>
      <c r="J108" s="31">
        <f t="shared" si="25"/>
        <v>14</v>
      </c>
      <c r="K108" s="31"/>
      <c r="L108" s="31"/>
      <c r="M108" s="31">
        <f t="shared" si="26"/>
        <v>13.989800000000001</v>
      </c>
      <c r="N108" s="31">
        <f t="shared" si="27"/>
        <v>1</v>
      </c>
      <c r="O108" s="31" t="e">
        <f t="shared" ca="1" si="28"/>
        <v>#NAME?</v>
      </c>
      <c r="P108" s="32">
        <f t="shared" si="29"/>
        <v>14.0038</v>
      </c>
      <c r="Q108" s="89">
        <v>14</v>
      </c>
      <c r="R108" s="89"/>
      <c r="S108" s="90"/>
      <c r="T108" s="31"/>
      <c r="U108" s="31"/>
      <c r="V108" s="31"/>
    </row>
    <row r="109" spans="1:22">
      <c r="A109" s="77">
        <v>6</v>
      </c>
      <c r="B109" s="77" t="s">
        <v>995</v>
      </c>
      <c r="C109" s="77" t="s">
        <v>871</v>
      </c>
      <c r="D109" s="89"/>
      <c r="E109" s="89"/>
      <c r="F109" s="90">
        <v>14</v>
      </c>
      <c r="G109" s="31"/>
      <c r="H109" s="31"/>
      <c r="I109" s="31"/>
      <c r="J109" s="31">
        <f t="shared" si="25"/>
        <v>14</v>
      </c>
      <c r="K109" s="31"/>
      <c r="L109" s="31"/>
      <c r="M109" s="31">
        <f t="shared" si="26"/>
        <v>13.989699999999999</v>
      </c>
      <c r="N109" s="31">
        <f t="shared" si="27"/>
        <v>1</v>
      </c>
      <c r="O109" s="31" t="e">
        <f t="shared" ca="1" si="28"/>
        <v>#NAME?</v>
      </c>
      <c r="P109" s="32">
        <f t="shared" si="29"/>
        <v>14.003699999999998</v>
      </c>
      <c r="Q109" s="90">
        <v>14</v>
      </c>
      <c r="R109" s="89"/>
      <c r="S109" s="89"/>
      <c r="T109" s="31"/>
      <c r="U109" s="31"/>
      <c r="V109" s="31"/>
    </row>
    <row r="110" spans="1:22">
      <c r="A110" s="77">
        <v>7</v>
      </c>
      <c r="B110" s="77" t="s">
        <v>996</v>
      </c>
      <c r="C110" s="77" t="s">
        <v>28</v>
      </c>
      <c r="D110" s="89">
        <v>13</v>
      </c>
      <c r="E110" s="89"/>
      <c r="F110" s="90"/>
      <c r="G110" s="31"/>
      <c r="H110" s="31"/>
      <c r="I110" s="31"/>
      <c r="J110" s="31">
        <f t="shared" si="25"/>
        <v>13</v>
      </c>
      <c r="K110" s="31"/>
      <c r="L110" s="31"/>
      <c r="M110" s="31">
        <f t="shared" si="26"/>
        <v>12.989599999999999</v>
      </c>
      <c r="N110" s="31">
        <f t="shared" si="27"/>
        <v>1</v>
      </c>
      <c r="O110" s="31" t="e">
        <f t="shared" ca="1" si="28"/>
        <v>#NAME?</v>
      </c>
      <c r="P110" s="32">
        <f t="shared" si="29"/>
        <v>13.002599999999999</v>
      </c>
      <c r="Q110" s="89">
        <v>13</v>
      </c>
      <c r="R110" s="89"/>
      <c r="S110" s="90"/>
      <c r="T110" s="31"/>
      <c r="U110" s="31"/>
      <c r="V110" s="31"/>
    </row>
    <row r="111" spans="1:22">
      <c r="A111" s="77">
        <v>8</v>
      </c>
      <c r="B111" s="77" t="s">
        <v>997</v>
      </c>
      <c r="C111" s="77" t="s">
        <v>37</v>
      </c>
      <c r="D111" s="89"/>
      <c r="E111" s="89"/>
      <c r="F111" s="90">
        <v>13</v>
      </c>
      <c r="G111" s="31"/>
      <c r="H111" s="31"/>
      <c r="I111" s="31"/>
      <c r="J111" s="31">
        <f t="shared" si="25"/>
        <v>13</v>
      </c>
      <c r="K111" s="31"/>
      <c r="L111" s="31"/>
      <c r="M111" s="31">
        <f t="shared" si="26"/>
        <v>12.9895</v>
      </c>
      <c r="N111" s="31">
        <f t="shared" si="27"/>
        <v>1</v>
      </c>
      <c r="O111" s="31" t="e">
        <f t="shared" ca="1" si="28"/>
        <v>#NAME?</v>
      </c>
      <c r="P111" s="32">
        <f t="shared" si="29"/>
        <v>13.0025</v>
      </c>
      <c r="Q111" s="90">
        <v>13</v>
      </c>
      <c r="R111" s="89"/>
      <c r="S111" s="89"/>
      <c r="T111" s="31"/>
      <c r="U111" s="31"/>
      <c r="V111" s="31"/>
    </row>
    <row r="112" spans="1:22">
      <c r="A112" s="77">
        <v>9</v>
      </c>
      <c r="B112" s="77" t="s">
        <v>998</v>
      </c>
      <c r="C112" s="77" t="s">
        <v>37</v>
      </c>
      <c r="D112" s="89"/>
      <c r="E112" s="89"/>
      <c r="F112" s="90">
        <v>12</v>
      </c>
      <c r="G112" s="31"/>
      <c r="H112" s="31"/>
      <c r="I112" s="31"/>
      <c r="J112" s="31">
        <f t="shared" si="25"/>
        <v>12</v>
      </c>
      <c r="K112" s="31"/>
      <c r="L112" s="31"/>
      <c r="M112" s="31">
        <f t="shared" si="26"/>
        <v>11.9894</v>
      </c>
      <c r="N112" s="31">
        <f t="shared" si="27"/>
        <v>1</v>
      </c>
      <c r="O112" s="31" t="e">
        <f t="shared" ca="1" si="28"/>
        <v>#NAME?</v>
      </c>
      <c r="P112" s="32">
        <f t="shared" si="29"/>
        <v>12.0014</v>
      </c>
      <c r="Q112" s="90">
        <v>12</v>
      </c>
      <c r="R112" s="89"/>
      <c r="S112" s="89"/>
      <c r="T112" s="31"/>
      <c r="U112" s="31"/>
      <c r="V112" s="31"/>
    </row>
    <row r="113" spans="1:22" ht="3" customHeight="1">
      <c r="A113" s="77"/>
      <c r="B113" s="77"/>
      <c r="C113" s="77"/>
      <c r="D113" s="89"/>
      <c r="E113" s="89"/>
      <c r="F113" s="90"/>
      <c r="G113" s="31"/>
      <c r="H113" s="31"/>
      <c r="I113" s="31"/>
      <c r="J113" s="31"/>
      <c r="K113" s="31"/>
      <c r="L113" s="31"/>
      <c r="M113" s="31"/>
      <c r="N113" s="31"/>
      <c r="O113" s="31"/>
      <c r="P113" s="32"/>
      <c r="Q113" s="31"/>
      <c r="R113" s="31"/>
      <c r="S113" s="31"/>
      <c r="T113" s="31"/>
      <c r="U113" s="31"/>
      <c r="V113" s="31"/>
    </row>
    <row r="114" spans="1:22" ht="15">
      <c r="C114" s="91"/>
      <c r="D114" s="92"/>
      <c r="E114" s="90"/>
      <c r="F114" s="90"/>
      <c r="G114" s="31"/>
      <c r="H114" s="31"/>
      <c r="I114" s="31"/>
      <c r="J114" s="31"/>
      <c r="K114" s="31"/>
      <c r="L114" s="31"/>
      <c r="M114" s="31"/>
      <c r="N114" s="31"/>
      <c r="O114" s="31"/>
      <c r="P114" s="32"/>
      <c r="Q114" s="31"/>
      <c r="R114" s="31"/>
      <c r="S114" s="31"/>
      <c r="T114" s="31"/>
      <c r="U114" s="31"/>
      <c r="V114" s="31"/>
    </row>
    <row r="115" spans="1:22" ht="15">
      <c r="A115" s="26" t="s">
        <v>999</v>
      </c>
      <c r="C115" s="91"/>
      <c r="D115" s="92"/>
      <c r="E115" s="90"/>
      <c r="F115" s="90"/>
      <c r="G115" s="31"/>
      <c r="H115" s="31"/>
      <c r="I115" s="31"/>
      <c r="J115" s="31"/>
      <c r="K115" s="31"/>
      <c r="L115" s="31"/>
      <c r="M115" s="31"/>
      <c r="N115" s="31"/>
      <c r="O115" s="31"/>
      <c r="P115" s="32"/>
      <c r="Q115" s="31"/>
      <c r="R115" s="31"/>
      <c r="S115" s="31"/>
      <c r="T115" s="31"/>
      <c r="U115" s="31"/>
      <c r="V115" s="31"/>
    </row>
    <row r="116" spans="1:22">
      <c r="A116" s="77">
        <v>1</v>
      </c>
      <c r="B116" s="77" t="s">
        <v>1000</v>
      </c>
      <c r="C116" s="77" t="s">
        <v>28</v>
      </c>
      <c r="D116" s="89">
        <v>15</v>
      </c>
      <c r="E116" s="89"/>
      <c r="F116" s="90"/>
      <c r="G116" s="31"/>
      <c r="H116" s="31"/>
      <c r="I116" s="31"/>
      <c r="J116" s="31">
        <f>IFERROR(LARGE(D116:I116,1),0)+IF($C$5&gt;=2,IFERROR(LARGE(D116:I116,2),0),0)+IF($C$5&gt;=3,IFERROR(LARGE(D116:I116,3),0),0)+IF($C$5&gt;=4,IFERROR(LARGE(D116:I116,4),0),0)+IF($C$5&gt;=5,IFERROR(LARGE(D116:I116,5),0),0)+IF($C$5&gt;=6,IFERROR(LARGE(D116:I116,6),0),0)</f>
        <v>15</v>
      </c>
      <c r="K116" s="31"/>
      <c r="L116" s="31" t="s">
        <v>1001</v>
      </c>
      <c r="M116" s="31">
        <f t="shared" ref="M116" si="30">J116-(ROW(J116)-ROW(J$6))/10000</f>
        <v>14.989000000000001</v>
      </c>
      <c r="N116" s="31">
        <f>COUNT(D116:I116)</f>
        <v>1</v>
      </c>
      <c r="O116" s="31" t="e">
        <f ca="1">IF(AND(N116=1,OFFSET(C116,0,O$3))&gt;0,"Y",0)</f>
        <v>#NAME?</v>
      </c>
      <c r="P116" s="32">
        <f>M116+Q116/1000+R116/10000+S116/100000+T116/1000000+U116/10000000+V116/100000000</f>
        <v>15.004000000000001</v>
      </c>
      <c r="Q116" s="89">
        <v>15</v>
      </c>
      <c r="R116" s="89"/>
      <c r="S116" s="90"/>
      <c r="T116" s="31"/>
      <c r="U116" s="31"/>
      <c r="V116" s="31"/>
    </row>
    <row r="117" spans="1:22" ht="3" customHeight="1">
      <c r="A117" s="77"/>
      <c r="B117" s="77"/>
      <c r="C117" s="77"/>
      <c r="D117" s="89"/>
      <c r="E117" s="89"/>
      <c r="F117" s="90"/>
      <c r="G117" s="31"/>
      <c r="H117" s="31"/>
      <c r="I117" s="31"/>
      <c r="J117" s="31"/>
      <c r="K117" s="31"/>
      <c r="L117" s="31"/>
      <c r="M117" s="31"/>
      <c r="N117" s="31"/>
      <c r="O117" s="31"/>
      <c r="P117" s="32"/>
      <c r="Q117" s="31"/>
      <c r="R117" s="31"/>
      <c r="S117" s="31"/>
      <c r="T117" s="31"/>
      <c r="U117" s="31"/>
      <c r="V117" s="31"/>
    </row>
    <row r="118" spans="1:22" ht="15">
      <c r="C118" s="91"/>
      <c r="D118" s="92"/>
      <c r="E118" s="90"/>
      <c r="F118" s="90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31"/>
      <c r="R118" s="31"/>
      <c r="S118" s="31"/>
      <c r="T118" s="31"/>
      <c r="U118" s="31"/>
      <c r="V118" s="31"/>
    </row>
    <row r="119" spans="1:22" ht="15">
      <c r="A119" s="26" t="s">
        <v>1002</v>
      </c>
      <c r="C119" s="91"/>
      <c r="D119" s="92"/>
      <c r="E119" s="90"/>
      <c r="F119" s="90"/>
      <c r="G119" s="93"/>
      <c r="H119" s="31"/>
      <c r="I119" s="31"/>
      <c r="J119" s="31"/>
      <c r="K119" s="31"/>
      <c r="L119" s="31"/>
      <c r="M119" s="31"/>
      <c r="N119" s="31"/>
      <c r="O119" s="31"/>
      <c r="P119" s="32"/>
      <c r="Q119" s="31"/>
      <c r="R119" s="31"/>
      <c r="S119" s="31"/>
      <c r="T119" s="31"/>
      <c r="U119" s="31"/>
      <c r="V119" s="31"/>
    </row>
    <row r="120" spans="1:22">
      <c r="A120" s="77">
        <v>1</v>
      </c>
      <c r="B120" s="77" t="s">
        <v>1003</v>
      </c>
      <c r="C120" s="77" t="s">
        <v>37</v>
      </c>
      <c r="D120" s="89">
        <v>15</v>
      </c>
      <c r="E120" s="89">
        <v>15</v>
      </c>
      <c r="F120" s="90">
        <v>15</v>
      </c>
      <c r="G120" s="31">
        <v>15</v>
      </c>
      <c r="H120" s="31"/>
      <c r="I120" s="31"/>
      <c r="J120" s="31">
        <f>IFERROR(LARGE(D120:I120,1),0)+IF($C$5&gt;=2,IFERROR(LARGE(D120:I120,2),0),0)+IF($C$5&gt;=3,IFERROR(LARGE(D120:I120,3),0),0)+IF($C$5&gt;=4,IFERROR(LARGE(D120:I120,4),0),0)+IF($C$5&gt;=5,IFERROR(LARGE(D120:I120,5),0),0)+IF($C$5&gt;=6,IFERROR(LARGE(D120:I120,6),0),0)</f>
        <v>60</v>
      </c>
      <c r="K120" s="31"/>
      <c r="L120" s="31" t="s">
        <v>1004</v>
      </c>
      <c r="M120" s="31">
        <f>J120-(ROW(J120)-ROW(J$6))/10000</f>
        <v>59.988599999999998</v>
      </c>
      <c r="N120" s="31">
        <f>COUNT(D120:I120)</f>
        <v>4</v>
      </c>
      <c r="O120" s="31" t="e">
        <f ca="1">IF(AND(N120=1,OFFSET(C120,0,O$3))&gt;0,"Y",0)</f>
        <v>#NAME?</v>
      </c>
      <c r="P120" s="32">
        <f>M120+Q120/1000+R120/10000+S120/100000+T120/1000000+U120/10000000+V120/100000000</f>
        <v>60.005264999999994</v>
      </c>
      <c r="Q120" s="89">
        <v>15</v>
      </c>
      <c r="R120" s="89">
        <v>15</v>
      </c>
      <c r="S120" s="90">
        <v>15</v>
      </c>
      <c r="T120" s="31">
        <v>15</v>
      </c>
      <c r="U120" s="31"/>
      <c r="V120" s="31"/>
    </row>
    <row r="121" spans="1:22">
      <c r="A121" s="77">
        <v>2</v>
      </c>
      <c r="B121" s="77" t="s">
        <v>1005</v>
      </c>
      <c r="C121" s="77" t="s">
        <v>31</v>
      </c>
      <c r="D121" s="89">
        <v>14</v>
      </c>
      <c r="E121" s="89">
        <v>14</v>
      </c>
      <c r="F121" s="90">
        <v>14</v>
      </c>
      <c r="G121" s="31">
        <v>14</v>
      </c>
      <c r="H121" s="31"/>
      <c r="I121" s="31"/>
      <c r="J121" s="31">
        <f>IFERROR(LARGE(D121:I121,1),0)+IF($C$5&gt;=2,IFERROR(LARGE(D121:I121,2),0),0)+IF($C$5&gt;=3,IFERROR(LARGE(D121:I121,3),0),0)+IF($C$5&gt;=4,IFERROR(LARGE(D121:I121,4),0),0)+IF($C$5&gt;=5,IFERROR(LARGE(D121:I121,5),0),0)+IF($C$5&gt;=6,IFERROR(LARGE(D121:I121,6),0),0)</f>
        <v>56</v>
      </c>
      <c r="K121" s="31"/>
      <c r="L121" s="31" t="s">
        <v>1006</v>
      </c>
      <c r="M121" s="31">
        <f>J121-(ROW(J121)-ROW(J$6))/10000</f>
        <v>55.988500000000002</v>
      </c>
      <c r="N121" s="31">
        <f>COUNT(D121:I121)</f>
        <v>4</v>
      </c>
      <c r="O121" s="31" t="e">
        <f ca="1">IF(AND(N121=1,OFFSET(C121,0,O$3))&gt;0,"Y",0)</f>
        <v>#NAME?</v>
      </c>
      <c r="P121" s="32">
        <f>M121+Q121/1000+R121/10000+S121/100000+T121/1000000+U121/10000000+V121/100000000</f>
        <v>56.004054000000004</v>
      </c>
      <c r="Q121" s="89">
        <v>14</v>
      </c>
      <c r="R121" s="89">
        <v>14</v>
      </c>
      <c r="S121" s="90">
        <v>14</v>
      </c>
      <c r="T121" s="31">
        <v>14</v>
      </c>
      <c r="U121" s="31"/>
      <c r="V121" s="31"/>
    </row>
    <row r="122" spans="1:22" ht="3" customHeight="1">
      <c r="C122" s="94"/>
      <c r="D122" s="90"/>
      <c r="E122" s="90"/>
      <c r="F122" s="95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</row>
    <row r="123" spans="1:22"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</row>
    <row r="124" spans="1:22">
      <c r="D124" s="29"/>
      <c r="F124" s="29"/>
      <c r="G124" s="29"/>
      <c r="H124" s="29"/>
    </row>
    <row r="125" spans="1:22">
      <c r="D125" s="29"/>
      <c r="E125" s="29"/>
      <c r="F125" s="29"/>
      <c r="G125" s="29"/>
      <c r="H125" s="29"/>
    </row>
    <row r="126" spans="1:22" ht="15">
      <c r="D126" s="29"/>
      <c r="E126" s="45"/>
      <c r="F126" s="29"/>
      <c r="G126" s="29"/>
      <c r="H126" s="29"/>
    </row>
    <row r="127" spans="1:22" ht="15">
      <c r="D127" s="29"/>
      <c r="E127" s="29"/>
      <c r="F127" s="29"/>
      <c r="G127" s="29"/>
      <c r="H127" s="45"/>
    </row>
    <row r="128" spans="1:22">
      <c r="D128" s="29"/>
      <c r="E128" s="29"/>
      <c r="F128" s="29"/>
      <c r="G128" s="29"/>
      <c r="H128" s="29"/>
    </row>
    <row r="129" spans="4:8">
      <c r="D129" s="29"/>
      <c r="E129" s="29"/>
      <c r="F129" s="29"/>
      <c r="G129" s="29"/>
      <c r="H129" s="29"/>
    </row>
    <row r="130" spans="4:8" ht="15">
      <c r="D130" s="29"/>
      <c r="E130" s="29"/>
      <c r="F130" s="29"/>
      <c r="G130" s="45"/>
      <c r="H130" s="29"/>
    </row>
    <row r="131" spans="4:8">
      <c r="D131" s="29"/>
      <c r="E131" s="29"/>
      <c r="F131" s="29"/>
      <c r="G131" s="29"/>
      <c r="H131" s="29"/>
    </row>
    <row r="132" spans="4:8">
      <c r="D132" s="29"/>
      <c r="E132" s="29"/>
      <c r="F132" s="29"/>
      <c r="G132" s="29"/>
      <c r="H132" s="29"/>
    </row>
    <row r="133" spans="4:8">
      <c r="D133" s="29"/>
      <c r="E133" s="29"/>
      <c r="F133" s="29"/>
      <c r="G133" s="29"/>
      <c r="H133" s="29"/>
    </row>
    <row r="134" spans="4:8">
      <c r="D134" s="29"/>
      <c r="E134" s="29"/>
      <c r="F134" s="29"/>
      <c r="G134" s="29"/>
      <c r="H134" s="29"/>
    </row>
    <row r="135" spans="4:8" ht="15">
      <c r="D135" s="29"/>
      <c r="E135" s="29"/>
      <c r="F135" s="45"/>
      <c r="G135" s="29"/>
      <c r="H135" s="29"/>
    </row>
    <row r="136" spans="4:8">
      <c r="D136" s="29"/>
      <c r="E136" s="29"/>
      <c r="F136" s="29"/>
      <c r="G136" s="29"/>
      <c r="H136" s="29"/>
    </row>
    <row r="137" spans="4:8" ht="15">
      <c r="D137" s="45"/>
      <c r="E137" s="45"/>
      <c r="F137" s="29"/>
      <c r="G137" s="29"/>
      <c r="H137" s="29"/>
    </row>
    <row r="138" spans="4:8">
      <c r="D138" s="29"/>
      <c r="E138" s="29"/>
      <c r="F138" s="29"/>
      <c r="G138" s="29"/>
      <c r="H138" s="29"/>
    </row>
    <row r="139" spans="4:8">
      <c r="D139" s="29"/>
      <c r="E139" s="29"/>
      <c r="F139" s="29"/>
      <c r="G139" s="29"/>
    </row>
    <row r="140" spans="4:8">
      <c r="D140" s="29"/>
      <c r="E140" s="29"/>
      <c r="F140" s="29"/>
      <c r="G140" s="29"/>
    </row>
    <row r="141" spans="4:8" ht="15">
      <c r="D141" s="29"/>
      <c r="E141" s="29"/>
      <c r="G141" s="29"/>
      <c r="H141" s="45"/>
    </row>
    <row r="142" spans="4:8">
      <c r="E142" s="29"/>
      <c r="G142" s="29"/>
      <c r="H142" s="29"/>
    </row>
    <row r="143" spans="4:8" ht="15">
      <c r="E143" s="29"/>
      <c r="F143" s="45"/>
      <c r="H143" s="29"/>
    </row>
    <row r="144" spans="4:8" ht="15">
      <c r="D144" s="45"/>
      <c r="F144" s="29"/>
      <c r="H144" s="29"/>
    </row>
    <row r="145" spans="4:8" ht="15">
      <c r="D145" s="29"/>
      <c r="F145" s="29"/>
      <c r="G145" s="45"/>
      <c r="H145" s="29"/>
    </row>
    <row r="146" spans="4:8" ht="15">
      <c r="D146" s="29"/>
      <c r="E146" s="45"/>
      <c r="F146" s="29"/>
      <c r="G146" s="29"/>
      <c r="H146" s="29"/>
    </row>
    <row r="147" spans="4:8">
      <c r="D147" s="29"/>
      <c r="E147" s="29"/>
      <c r="F147" s="29"/>
      <c r="G147" s="29"/>
      <c r="H147" s="29"/>
    </row>
    <row r="148" spans="4:8">
      <c r="E148" s="29"/>
      <c r="G148" s="29"/>
      <c r="H148" s="29"/>
    </row>
    <row r="149" spans="4:8">
      <c r="E149" s="29"/>
      <c r="G149" s="29"/>
    </row>
    <row r="151" spans="4:8" ht="15">
      <c r="H151" s="45"/>
    </row>
    <row r="152" spans="4:8" ht="15">
      <c r="E152" s="45"/>
      <c r="G152" s="45"/>
      <c r="H152" s="29"/>
    </row>
    <row r="153" spans="4:8">
      <c r="E153" s="29"/>
      <c r="G153" s="29"/>
      <c r="H153" s="29"/>
    </row>
    <row r="154" spans="4:8">
      <c r="E154" s="29"/>
      <c r="G154" s="29"/>
      <c r="H154" s="29"/>
    </row>
    <row r="155" spans="4:8">
      <c r="E155" s="29"/>
      <c r="G155" s="29"/>
      <c r="H155" s="29"/>
    </row>
    <row r="156" spans="4:8">
      <c r="G156" s="29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7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126</vt:i4>
      </vt:variant>
    </vt:vector>
  </HeadingPairs>
  <TitlesOfParts>
    <vt:vector size="132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CumJuniorFirstAnalCol</vt:lpstr>
      <vt:lpstr>CumJuniorFormulaTotal</vt:lpstr>
      <vt:lpstr>CumJuniorLastCol</vt:lpstr>
      <vt:lpstr>CumJuniorNameCol</vt:lpstr>
      <vt:lpstr>CumJuniorPositionCol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CumMenFirstAnalCol</vt:lpstr>
      <vt:lpstr>CumMenFormulaTotal</vt:lpstr>
      <vt:lpstr>CumMenLastCol</vt:lpstr>
      <vt:lpstr>CumMenNameCol</vt:lpstr>
      <vt:lpstr>CumMenPositionCol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CumWomenFirstAnalCol</vt:lpstr>
      <vt:lpstr>CumWomenFormulaTotal</vt:lpstr>
      <vt:lpstr>CumWomenLastCol</vt:lpstr>
      <vt:lpstr>CumWomenNameCol</vt:lpstr>
      <vt:lpstr>CumWomenPositionCol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ToFile2</vt:lpstr>
      <vt:lpstr>ToFile3</vt:lpstr>
      <vt:lpstr>ToFile4</vt:lpstr>
      <vt:lpstr>ToFile6</vt:lpstr>
      <vt:lpstr>ToFile7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2022-02-12T14:59:24Z</dcterms:created>
  <dcterms:modified xsi:type="dcterms:W3CDTF">2022-02-14T20:02:33Z</dcterms:modified>
</cp:coreProperties>
</file>